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75" activeTab="2"/>
  </bookViews>
  <sheets>
    <sheet name="TG profiling" sheetId="1" r:id="rId1"/>
    <sheet name="TG umolmg protein" sheetId="2" r:id="rId2"/>
    <sheet name="GPL profiling" sheetId="4" r:id="rId3"/>
    <sheet name="Response Figure3D" sheetId="3" r:id="rId4"/>
  </sheets>
  <calcPr calcId="145621"/>
</workbook>
</file>

<file path=xl/calcChain.xml><?xml version="1.0" encoding="utf-8"?>
<calcChain xmlns="http://schemas.openxmlformats.org/spreadsheetml/2006/main">
  <c r="C142" i="3" l="1"/>
  <c r="C141" i="3"/>
  <c r="C151" i="3"/>
  <c r="C150" i="3"/>
  <c r="C148" i="3"/>
  <c r="C147" i="3"/>
  <c r="C145" i="3"/>
  <c r="C144" i="3"/>
  <c r="C77" i="3"/>
  <c r="C76" i="3"/>
  <c r="C138" i="3"/>
  <c r="C139" i="3"/>
  <c r="C119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C118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I117" i="3"/>
  <c r="C117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D111" i="3"/>
  <c r="E111" i="3"/>
  <c r="F111" i="3"/>
  <c r="G111" i="3"/>
  <c r="H111" i="3"/>
  <c r="I111" i="3"/>
  <c r="J111" i="3"/>
  <c r="K111" i="3"/>
  <c r="L111" i="3"/>
  <c r="M111" i="3"/>
  <c r="N111" i="3"/>
  <c r="C111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D108" i="3"/>
  <c r="E108" i="3"/>
  <c r="F108" i="3"/>
  <c r="G108" i="3"/>
  <c r="H108" i="3"/>
  <c r="I108" i="3"/>
  <c r="J108" i="3"/>
  <c r="K108" i="3"/>
  <c r="L108" i="3"/>
  <c r="M108" i="3"/>
  <c r="N108" i="3"/>
  <c r="C108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D105" i="3"/>
  <c r="E105" i="3"/>
  <c r="F105" i="3"/>
  <c r="G105" i="3"/>
  <c r="H105" i="3"/>
  <c r="I105" i="3"/>
  <c r="J105" i="3"/>
  <c r="K105" i="3"/>
  <c r="L105" i="3"/>
  <c r="M105" i="3"/>
  <c r="N105" i="3"/>
  <c r="C105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D102" i="3"/>
  <c r="E102" i="3"/>
  <c r="F102" i="3"/>
  <c r="G102" i="3"/>
  <c r="H102" i="3"/>
  <c r="I102" i="3"/>
  <c r="J102" i="3"/>
  <c r="K102" i="3"/>
  <c r="L102" i="3"/>
  <c r="M102" i="3"/>
  <c r="N102" i="3"/>
  <c r="C102" i="3"/>
  <c r="C100" i="3" l="1"/>
  <c r="C99" i="3"/>
  <c r="D100" i="3"/>
  <c r="E100" i="3"/>
  <c r="F100" i="3"/>
  <c r="G100" i="3"/>
  <c r="H100" i="3"/>
  <c r="I100" i="3"/>
  <c r="J100" i="3"/>
  <c r="K100" i="3"/>
  <c r="L100" i="3"/>
  <c r="M100" i="3"/>
  <c r="N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D99" i="3"/>
  <c r="E99" i="3"/>
  <c r="F99" i="3"/>
  <c r="G99" i="3"/>
  <c r="H99" i="3"/>
  <c r="I99" i="3"/>
  <c r="J99" i="3"/>
  <c r="K99" i="3"/>
  <c r="L99" i="3"/>
  <c r="M99" i="3"/>
  <c r="N99" i="3"/>
  <c r="B36" i="2" l="1"/>
  <c r="L46" i="4" l="1"/>
  <c r="J56" i="4" l="1"/>
  <c r="D38" i="4"/>
  <c r="E38" i="4"/>
  <c r="F38" i="4"/>
  <c r="G38" i="4"/>
  <c r="H38" i="4"/>
  <c r="I38" i="4"/>
  <c r="I56" i="4" s="1"/>
  <c r="J38" i="4"/>
  <c r="K38" i="4"/>
  <c r="L38" i="4"/>
  <c r="M38" i="4"/>
  <c r="N38" i="4"/>
  <c r="D39" i="4"/>
  <c r="E39" i="4"/>
  <c r="F39" i="4"/>
  <c r="D57" i="4" s="1"/>
  <c r="G39" i="4"/>
  <c r="H39" i="4"/>
  <c r="I39" i="4"/>
  <c r="J57" i="4" s="1"/>
  <c r="J39" i="4"/>
  <c r="K39" i="4"/>
  <c r="L39" i="4"/>
  <c r="M39" i="4"/>
  <c r="N39" i="4"/>
  <c r="D40" i="4"/>
  <c r="E40" i="4"/>
  <c r="F40" i="4"/>
  <c r="G40" i="4"/>
  <c r="H40" i="4"/>
  <c r="I40" i="4"/>
  <c r="J58" i="4" s="1"/>
  <c r="J40" i="4"/>
  <c r="K40" i="4"/>
  <c r="L40" i="4"/>
  <c r="M40" i="4"/>
  <c r="N40" i="4"/>
  <c r="C39" i="4"/>
  <c r="L57" i="4" s="1"/>
  <c r="C40" i="4"/>
  <c r="C58" i="4" s="1"/>
  <c r="C38" i="4"/>
  <c r="L56" i="4" s="1"/>
  <c r="D34" i="4"/>
  <c r="E34" i="4"/>
  <c r="L52" i="4" s="1"/>
  <c r="F34" i="4"/>
  <c r="G34" i="4"/>
  <c r="H34" i="4"/>
  <c r="I34" i="4"/>
  <c r="J52" i="4" s="1"/>
  <c r="J34" i="4"/>
  <c r="K34" i="4"/>
  <c r="L34" i="4"/>
  <c r="M34" i="4"/>
  <c r="N34" i="4"/>
  <c r="D35" i="4"/>
  <c r="E35" i="4"/>
  <c r="C53" i="4" s="1"/>
  <c r="F35" i="4"/>
  <c r="G35" i="4"/>
  <c r="H35" i="4"/>
  <c r="I35" i="4"/>
  <c r="J53" i="4" s="1"/>
  <c r="J35" i="4"/>
  <c r="K35" i="4"/>
  <c r="L35" i="4"/>
  <c r="M35" i="4"/>
  <c r="N35" i="4"/>
  <c r="D36" i="4"/>
  <c r="E36" i="4"/>
  <c r="F36" i="4"/>
  <c r="G36" i="4"/>
  <c r="H36" i="4"/>
  <c r="I36" i="4"/>
  <c r="I54" i="4" s="1"/>
  <c r="J36" i="4"/>
  <c r="J54" i="4" s="1"/>
  <c r="K36" i="4"/>
  <c r="L36" i="4"/>
  <c r="M36" i="4"/>
  <c r="N36" i="4"/>
  <c r="C35" i="4"/>
  <c r="L53" i="4" s="1"/>
  <c r="C36" i="4"/>
  <c r="D54" i="4" s="1"/>
  <c r="C34" i="4"/>
  <c r="C52" i="4" s="1"/>
  <c r="D30" i="4"/>
  <c r="E30" i="4"/>
  <c r="D48" i="4" s="1"/>
  <c r="F30" i="4"/>
  <c r="G30" i="4"/>
  <c r="H30" i="4"/>
  <c r="I30" i="4"/>
  <c r="J48" i="4" s="1"/>
  <c r="J30" i="4"/>
  <c r="K30" i="4"/>
  <c r="L30" i="4"/>
  <c r="M30" i="4"/>
  <c r="N30" i="4"/>
  <c r="D31" i="4"/>
  <c r="E31" i="4"/>
  <c r="L49" i="4" s="1"/>
  <c r="F31" i="4"/>
  <c r="G31" i="4"/>
  <c r="H31" i="4"/>
  <c r="I31" i="4"/>
  <c r="J31" i="4"/>
  <c r="K31" i="4"/>
  <c r="L31" i="4"/>
  <c r="I49" i="4" s="1"/>
  <c r="M31" i="4"/>
  <c r="N31" i="4"/>
  <c r="D32" i="4"/>
  <c r="E32" i="4"/>
  <c r="F32" i="4"/>
  <c r="G32" i="4"/>
  <c r="C50" i="4" s="1"/>
  <c r="H32" i="4"/>
  <c r="I32" i="4"/>
  <c r="J50" i="4" s="1"/>
  <c r="J32" i="4"/>
  <c r="I50" i="4" s="1"/>
  <c r="K32" i="4"/>
  <c r="L32" i="4"/>
  <c r="M32" i="4"/>
  <c r="N32" i="4"/>
  <c r="C31" i="4"/>
  <c r="D49" i="4" s="1"/>
  <c r="C32" i="4"/>
  <c r="D50" i="4" s="1"/>
  <c r="C30" i="4"/>
  <c r="L48" i="4" s="1"/>
  <c r="D26" i="4"/>
  <c r="E26" i="4"/>
  <c r="D44" i="4" s="1"/>
  <c r="F26" i="4"/>
  <c r="G26" i="4"/>
  <c r="H26" i="4"/>
  <c r="I26" i="4"/>
  <c r="I44" i="4" s="1"/>
  <c r="J26" i="4"/>
  <c r="K26" i="4"/>
  <c r="J44" i="4" s="1"/>
  <c r="L26" i="4"/>
  <c r="M26" i="4"/>
  <c r="N26" i="4"/>
  <c r="D27" i="4"/>
  <c r="E27" i="4"/>
  <c r="D45" i="4" s="1"/>
  <c r="F27" i="4"/>
  <c r="G27" i="4"/>
  <c r="H27" i="4"/>
  <c r="I27" i="4"/>
  <c r="I45" i="4" s="1"/>
  <c r="J27" i="4"/>
  <c r="K27" i="4"/>
  <c r="L27" i="4"/>
  <c r="J45" i="4" s="1"/>
  <c r="M27" i="4"/>
  <c r="N27" i="4"/>
  <c r="D28" i="4"/>
  <c r="E28" i="4"/>
  <c r="F28" i="4"/>
  <c r="G28" i="4"/>
  <c r="C46" i="4" s="1"/>
  <c r="H28" i="4"/>
  <c r="I28" i="4"/>
  <c r="I46" i="4" s="1"/>
  <c r="J28" i="4"/>
  <c r="K28" i="4"/>
  <c r="L28" i="4"/>
  <c r="M28" i="4"/>
  <c r="N28" i="4"/>
  <c r="C27" i="4"/>
  <c r="L45" i="4" s="1"/>
  <c r="C28" i="4"/>
  <c r="D46" i="4" s="1"/>
  <c r="C26" i="4"/>
  <c r="L44" i="4" s="1"/>
  <c r="C27" i="3"/>
  <c r="C44" i="4" l="1"/>
  <c r="C45" i="4"/>
  <c r="C48" i="4"/>
  <c r="D53" i="4"/>
  <c r="C57" i="4"/>
  <c r="D58" i="4"/>
  <c r="J49" i="4"/>
  <c r="I58" i="4"/>
  <c r="D52" i="4"/>
  <c r="I53" i="4"/>
  <c r="J46" i="4"/>
  <c r="C49" i="4"/>
  <c r="I48" i="4"/>
  <c r="I52" i="4"/>
  <c r="L54" i="4"/>
  <c r="I57" i="4"/>
  <c r="L50" i="4"/>
  <c r="D56" i="4"/>
  <c r="L58" i="4"/>
  <c r="C56" i="4"/>
  <c r="C54" i="4"/>
  <c r="C38" i="2"/>
  <c r="D38" i="2"/>
  <c r="E38" i="2"/>
  <c r="F38" i="2"/>
  <c r="G38" i="2"/>
  <c r="H38" i="2"/>
  <c r="I38" i="2"/>
  <c r="J38" i="2"/>
  <c r="K38" i="2"/>
  <c r="L38" i="2"/>
  <c r="M38" i="2"/>
  <c r="B38" i="2"/>
  <c r="C37" i="2"/>
  <c r="D37" i="2"/>
  <c r="E37" i="2"/>
  <c r="F37" i="2"/>
  <c r="G37" i="2"/>
  <c r="H37" i="2"/>
  <c r="I37" i="2"/>
  <c r="J37" i="2"/>
  <c r="K37" i="2"/>
  <c r="L37" i="2"/>
  <c r="M37" i="2"/>
  <c r="B37" i="2"/>
  <c r="C36" i="2"/>
  <c r="D36" i="2"/>
  <c r="E36" i="2"/>
  <c r="F36" i="2"/>
  <c r="G36" i="2"/>
  <c r="H36" i="2"/>
  <c r="I36" i="2"/>
  <c r="J36" i="2"/>
  <c r="K36" i="2"/>
  <c r="L36" i="2"/>
  <c r="M36" i="2"/>
  <c r="C46" i="3" l="1"/>
  <c r="D46" i="3"/>
  <c r="E46" i="3"/>
  <c r="F46" i="3"/>
  <c r="G46" i="3"/>
  <c r="H46" i="3"/>
  <c r="I46" i="3"/>
  <c r="J46" i="3"/>
  <c r="K46" i="3"/>
  <c r="L46" i="3"/>
  <c r="M46" i="3"/>
  <c r="N46" i="3"/>
  <c r="C47" i="3"/>
  <c r="D47" i="3"/>
  <c r="E47" i="3"/>
  <c r="F47" i="3"/>
  <c r="G47" i="3"/>
  <c r="H47" i="3"/>
  <c r="I47" i="3"/>
  <c r="J47" i="3"/>
  <c r="K47" i="3"/>
  <c r="L47" i="3"/>
  <c r="M47" i="3"/>
  <c r="N47" i="3"/>
  <c r="D45" i="3"/>
  <c r="E45" i="3"/>
  <c r="F45" i="3"/>
  <c r="G45" i="3"/>
  <c r="H45" i="3"/>
  <c r="I45" i="3"/>
  <c r="J45" i="3"/>
  <c r="K45" i="3"/>
  <c r="L45" i="3"/>
  <c r="M45" i="3"/>
  <c r="N45" i="3"/>
  <c r="C45" i="3"/>
  <c r="I70" i="3" l="1"/>
  <c r="I69" i="3"/>
  <c r="I68" i="3"/>
  <c r="C70" i="3"/>
  <c r="C69" i="3"/>
  <c r="C68" i="3"/>
  <c r="C39" i="3"/>
  <c r="C43" i="3"/>
  <c r="D43" i="3"/>
  <c r="E43" i="3"/>
  <c r="F43" i="3"/>
  <c r="G43" i="3"/>
  <c r="H43" i="3"/>
  <c r="I43" i="3"/>
  <c r="J43" i="3"/>
  <c r="K43" i="3"/>
  <c r="L43" i="3"/>
  <c r="M43" i="3"/>
  <c r="N43" i="3"/>
  <c r="C44" i="3"/>
  <c r="D44" i="3"/>
  <c r="E44" i="3"/>
  <c r="F44" i="3"/>
  <c r="G44" i="3"/>
  <c r="H44" i="3"/>
  <c r="I44" i="3"/>
  <c r="J44" i="3"/>
  <c r="K44" i="3"/>
  <c r="L44" i="3"/>
  <c r="M44" i="3"/>
  <c r="N44" i="3"/>
  <c r="D42" i="3"/>
  <c r="E42" i="3"/>
  <c r="F42" i="3"/>
  <c r="G42" i="3"/>
  <c r="H42" i="3"/>
  <c r="I42" i="3"/>
  <c r="J42" i="3"/>
  <c r="K42" i="3"/>
  <c r="L42" i="3"/>
  <c r="M42" i="3"/>
  <c r="N42" i="3"/>
  <c r="C42" i="3"/>
  <c r="C40" i="3"/>
  <c r="D40" i="3"/>
  <c r="E40" i="3"/>
  <c r="F40" i="3"/>
  <c r="G40" i="3"/>
  <c r="H40" i="3"/>
  <c r="I40" i="3"/>
  <c r="J40" i="3"/>
  <c r="K40" i="3"/>
  <c r="L40" i="3"/>
  <c r="M40" i="3"/>
  <c r="N40" i="3"/>
  <c r="C41" i="3"/>
  <c r="D41" i="3"/>
  <c r="E41" i="3"/>
  <c r="F41" i="3"/>
  <c r="G41" i="3"/>
  <c r="H41" i="3"/>
  <c r="I41" i="3"/>
  <c r="J41" i="3"/>
  <c r="K41" i="3"/>
  <c r="L41" i="3"/>
  <c r="M41" i="3"/>
  <c r="N41" i="3"/>
  <c r="D39" i="3"/>
  <c r="E39" i="3"/>
  <c r="F39" i="3"/>
  <c r="G39" i="3"/>
  <c r="H39" i="3"/>
  <c r="I39" i="3"/>
  <c r="J39" i="3"/>
  <c r="K39" i="3"/>
  <c r="L39" i="3"/>
  <c r="M39" i="3"/>
  <c r="N39" i="3"/>
  <c r="C36" i="3"/>
  <c r="C33" i="3"/>
  <c r="C30" i="3"/>
  <c r="C28" i="3"/>
  <c r="D28" i="3"/>
  <c r="E28" i="3"/>
  <c r="F28" i="3"/>
  <c r="G28" i="3"/>
  <c r="H28" i="3"/>
  <c r="I28" i="3"/>
  <c r="J28" i="3"/>
  <c r="K28" i="3"/>
  <c r="L28" i="3"/>
  <c r="M28" i="3"/>
  <c r="N28" i="3"/>
  <c r="C29" i="3"/>
  <c r="D29" i="3"/>
  <c r="E29" i="3"/>
  <c r="F29" i="3"/>
  <c r="G29" i="3"/>
  <c r="H29" i="3"/>
  <c r="I29" i="3"/>
  <c r="J29" i="3"/>
  <c r="K29" i="3"/>
  <c r="L29" i="3"/>
  <c r="M29" i="3"/>
  <c r="N29" i="3"/>
  <c r="D27" i="3"/>
  <c r="E27" i="3"/>
  <c r="F27" i="3"/>
  <c r="G27" i="3"/>
  <c r="H27" i="3"/>
  <c r="I27" i="3"/>
  <c r="J27" i="3"/>
  <c r="K27" i="3"/>
  <c r="L27" i="3"/>
  <c r="M27" i="3"/>
  <c r="N27" i="3"/>
  <c r="I62" i="3" l="1"/>
  <c r="C64" i="3"/>
  <c r="C63" i="3"/>
  <c r="C62" i="3"/>
  <c r="I64" i="3"/>
  <c r="I63" i="3"/>
  <c r="C50" i="3"/>
  <c r="C95" i="3"/>
  <c r="C94" i="3"/>
  <c r="I65" i="3"/>
  <c r="I52" i="3"/>
  <c r="I51" i="3"/>
  <c r="C67" i="3"/>
  <c r="C66" i="3"/>
  <c r="I50" i="3"/>
  <c r="C65" i="3"/>
  <c r="C52" i="3"/>
  <c r="C51" i="3"/>
  <c r="I67" i="3"/>
  <c r="I66" i="3"/>
  <c r="C37" i="3"/>
  <c r="D37" i="3"/>
  <c r="E37" i="3"/>
  <c r="F37" i="3"/>
  <c r="G37" i="3"/>
  <c r="H37" i="3"/>
  <c r="I37" i="3"/>
  <c r="J37" i="3"/>
  <c r="K37" i="3"/>
  <c r="L37" i="3"/>
  <c r="M37" i="3"/>
  <c r="N37" i="3"/>
  <c r="C38" i="3"/>
  <c r="D38" i="3"/>
  <c r="E38" i="3"/>
  <c r="F38" i="3"/>
  <c r="G38" i="3"/>
  <c r="H38" i="3"/>
  <c r="I38" i="3"/>
  <c r="J38" i="3"/>
  <c r="K38" i="3"/>
  <c r="L38" i="3"/>
  <c r="M38" i="3"/>
  <c r="N38" i="3"/>
  <c r="D36" i="3"/>
  <c r="E36" i="3"/>
  <c r="F36" i="3"/>
  <c r="G36" i="3"/>
  <c r="H36" i="3"/>
  <c r="I36" i="3"/>
  <c r="J36" i="3"/>
  <c r="K36" i="3"/>
  <c r="L36" i="3"/>
  <c r="M36" i="3"/>
  <c r="N36" i="3"/>
  <c r="C34" i="3"/>
  <c r="D34" i="3"/>
  <c r="E34" i="3"/>
  <c r="F34" i="3"/>
  <c r="G34" i="3"/>
  <c r="H34" i="3"/>
  <c r="I34" i="3"/>
  <c r="J34" i="3"/>
  <c r="K34" i="3"/>
  <c r="L34" i="3"/>
  <c r="M34" i="3"/>
  <c r="N34" i="3"/>
  <c r="C35" i="3"/>
  <c r="D35" i="3"/>
  <c r="E35" i="3"/>
  <c r="F35" i="3"/>
  <c r="G35" i="3"/>
  <c r="H35" i="3"/>
  <c r="I35" i="3"/>
  <c r="J35" i="3"/>
  <c r="K35" i="3"/>
  <c r="L35" i="3"/>
  <c r="M35" i="3"/>
  <c r="N35" i="3"/>
  <c r="D33" i="3"/>
  <c r="E33" i="3"/>
  <c r="F33" i="3"/>
  <c r="G33" i="3"/>
  <c r="H33" i="3"/>
  <c r="I33" i="3"/>
  <c r="J33" i="3"/>
  <c r="K33" i="3"/>
  <c r="L33" i="3"/>
  <c r="M33" i="3"/>
  <c r="N33" i="3"/>
  <c r="C31" i="3"/>
  <c r="D31" i="3"/>
  <c r="E31" i="3"/>
  <c r="F31" i="3"/>
  <c r="G31" i="3"/>
  <c r="H31" i="3"/>
  <c r="I31" i="3"/>
  <c r="J31" i="3"/>
  <c r="K31" i="3"/>
  <c r="L31" i="3"/>
  <c r="M31" i="3"/>
  <c r="N31" i="3"/>
  <c r="C32" i="3"/>
  <c r="D32" i="3"/>
  <c r="E32" i="3"/>
  <c r="F32" i="3"/>
  <c r="G32" i="3"/>
  <c r="H32" i="3"/>
  <c r="I32" i="3"/>
  <c r="J32" i="3"/>
  <c r="K32" i="3"/>
  <c r="L32" i="3"/>
  <c r="M32" i="3"/>
  <c r="N32" i="3"/>
  <c r="D30" i="3"/>
  <c r="E30" i="3"/>
  <c r="F30" i="3"/>
  <c r="G30" i="3"/>
  <c r="H30" i="3"/>
  <c r="I30" i="3"/>
  <c r="J30" i="3"/>
  <c r="K30" i="3"/>
  <c r="L30" i="3"/>
  <c r="M30" i="3"/>
  <c r="N30" i="3"/>
  <c r="C92" i="3" l="1"/>
  <c r="C53" i="3"/>
  <c r="C88" i="3"/>
  <c r="C54" i="3"/>
  <c r="C56" i="3"/>
  <c r="C91" i="3"/>
  <c r="C59" i="3"/>
  <c r="C89" i="3"/>
  <c r="C55" i="3"/>
  <c r="I57" i="3"/>
  <c r="I59" i="3"/>
  <c r="I55" i="3"/>
  <c r="I54" i="3"/>
  <c r="I56" i="3"/>
  <c r="C61" i="3"/>
  <c r="C60" i="3"/>
  <c r="I53" i="3"/>
  <c r="C58" i="3"/>
  <c r="C57" i="3"/>
  <c r="I61" i="3"/>
  <c r="I58" i="3"/>
  <c r="I60" i="3"/>
  <c r="C85" i="3" l="1"/>
  <c r="C86" i="3"/>
  <c r="C82" i="3"/>
  <c r="C83" i="3"/>
  <c r="C79" i="3"/>
  <c r="C80" i="3"/>
</calcChain>
</file>

<file path=xl/sharedStrings.xml><?xml version="1.0" encoding="utf-8"?>
<sst xmlns="http://schemas.openxmlformats.org/spreadsheetml/2006/main" count="358" uniqueCount="99">
  <si>
    <t>TAG 48:0</t>
  </si>
  <si>
    <t>TAG 50:0</t>
  </si>
  <si>
    <t>TAG 52:3</t>
  </si>
  <si>
    <t>TAG 52:2</t>
  </si>
  <si>
    <t>TAG 54:5</t>
  </si>
  <si>
    <t>TAG 54:4</t>
  </si>
  <si>
    <t>TAG 54:3</t>
  </si>
  <si>
    <t>TAG 54:1</t>
  </si>
  <si>
    <t>Total</t>
  </si>
  <si>
    <t>Yuling_THP1cell_122016_31012019#1</t>
  </si>
  <si>
    <t>Yuling_THP1cell_122016_31012019#2</t>
  </si>
  <si>
    <t>Yuling_THP1cell_122016_31012019#3</t>
  </si>
  <si>
    <t>Yuling_THP1cell_122016_31012019#4</t>
  </si>
  <si>
    <t>Yuling_THP1cell_122016_31012019#5</t>
  </si>
  <si>
    <t>Yuling_THP1cell_122016_31012019#6</t>
  </si>
  <si>
    <t>Yuling_THP1cell_122016_31012019#7</t>
  </si>
  <si>
    <t>Yuling_THP1cell_122016_31012019#8</t>
  </si>
  <si>
    <t>Yuling_THP1cell_122016_31012019#9</t>
  </si>
  <si>
    <t>Yuling_THP1cell_122016_31012019#10</t>
  </si>
  <si>
    <t>Yuling_THP1cell_122016_31012019#11</t>
  </si>
  <si>
    <t>Yuling_THP1cell_122016_31012019#12</t>
  </si>
  <si>
    <t>Yuling_THP1cell_122016_31012019#13</t>
  </si>
  <si>
    <t>Yuling_THP1cell_122016_31012019#14</t>
  </si>
  <si>
    <t>Yuling_THP1cell_122016_31012019#15</t>
  </si>
  <si>
    <t>Yuling_THP1cell_122016_31012019#16</t>
  </si>
  <si>
    <t>Yuling_THP1cell_122016_31012019#17</t>
  </si>
  <si>
    <t>Yuling_THP1cell_122016_31012019#18</t>
  </si>
  <si>
    <t>Yuling_THP1cell_122016_31012019#19</t>
  </si>
  <si>
    <t>Yuling_THP1cell_122016_31012019#20</t>
  </si>
  <si>
    <t>Yuling_THP1cell_122016_31012019#21</t>
  </si>
  <si>
    <t>Yuling_THP1cell_122016_31012019#22</t>
  </si>
  <si>
    <t>Yuling_THP1cell_122016_31012019#23</t>
  </si>
  <si>
    <t>Yuling_THP1cell_122016_31012019#24</t>
  </si>
  <si>
    <t>Yuling_THP1cell_122016_31012019#25</t>
  </si>
  <si>
    <t>Yuling_THP1cell_122016_31012019#26</t>
  </si>
  <si>
    <t>Yuling_THP1cell_122016_31012019#27</t>
  </si>
  <si>
    <t>Yuling_THP1cell_122016_31012019#28</t>
  </si>
  <si>
    <t>Yuling_THP1cell_122016_31012019#29</t>
  </si>
  <si>
    <t>Yuling_THP1cell_122016_31012019#30</t>
  </si>
  <si>
    <t>Yuling_THP1cell_122016_31012019#31</t>
  </si>
  <si>
    <t>Yuling_THP1cell_122016_31012019#32</t>
  </si>
  <si>
    <t>Yuling_THP1cell_122016_31012019#33</t>
  </si>
  <si>
    <t>Yuling_THP1cell_122016_31012019#34</t>
  </si>
  <si>
    <t>Yuling_THP1cell_122016_31012019#35</t>
  </si>
  <si>
    <t>Yuling_THP1cell_122016_31012019#36</t>
  </si>
  <si>
    <t>siCon</t>
  </si>
  <si>
    <t>siFATP4</t>
  </si>
  <si>
    <t>siCon-M1</t>
  </si>
  <si>
    <t>siFATP4-M1</t>
  </si>
  <si>
    <t>siCon-M2</t>
  </si>
  <si>
    <t>siFATP4-M2</t>
  </si>
  <si>
    <t>M0</t>
  </si>
  <si>
    <t>M1</t>
  </si>
  <si>
    <t>M2</t>
  </si>
  <si>
    <t>PE</t>
  </si>
  <si>
    <t>PI</t>
  </si>
  <si>
    <t>PS</t>
  </si>
  <si>
    <t>Plasmalogen</t>
  </si>
  <si>
    <t>SM</t>
  </si>
  <si>
    <t>Cer total</t>
  </si>
  <si>
    <t>M1-M0</t>
  </si>
  <si>
    <t>M2-M0</t>
  </si>
  <si>
    <t>µmol/mg protein</t>
  </si>
  <si>
    <t>*^1000</t>
  </si>
  <si>
    <t>con</t>
  </si>
  <si>
    <t>PC nmol/mg protein</t>
  </si>
  <si>
    <t>(siFATP4M1-siFATP4M0)-(siConM1-siConM0) / siCon M0</t>
  </si>
  <si>
    <t>(siFATP4M2-siFATP4M0)-(siConM2-siConM0) / siCon M0</t>
  </si>
  <si>
    <t xml:space="preserve">in % </t>
  </si>
  <si>
    <t>PC/PE</t>
  </si>
  <si>
    <t>PC/PI</t>
  </si>
  <si>
    <t>PC/PS</t>
  </si>
  <si>
    <t>SM/Cer</t>
  </si>
  <si>
    <t>mean</t>
  </si>
  <si>
    <t>sd</t>
  </si>
  <si>
    <t>ttest</t>
  </si>
  <si>
    <t>Total TAG</t>
  </si>
  <si>
    <t>TAG nmol/mg protein</t>
  </si>
  <si>
    <t>Average the ratios</t>
  </si>
  <si>
    <t>LC-MSMS TAG profiling</t>
  </si>
  <si>
    <t>in umol/mg protein</t>
  </si>
  <si>
    <t>Formular for FATP4KD efects in response to M1 or M2 based on siCon at M0 as 100%</t>
  </si>
  <si>
    <t>LC-MSMS GPL profiling</t>
  </si>
  <si>
    <t>TAG/PC</t>
  </si>
  <si>
    <t>TAG/PE</t>
  </si>
  <si>
    <t>TAG/PI</t>
  </si>
  <si>
    <t>TAG/PS</t>
  </si>
  <si>
    <t>TAG/Plasmologen</t>
  </si>
  <si>
    <t>TAG/SM</t>
  </si>
  <si>
    <t>TAG/Cer</t>
  </si>
  <si>
    <t>TAG/GPL ratios</t>
  </si>
  <si>
    <t>Cer/GPL ratios</t>
  </si>
  <si>
    <t>Cer/PC</t>
  </si>
  <si>
    <t>Cer/PE</t>
  </si>
  <si>
    <t>Cer/PI</t>
  </si>
  <si>
    <t>Cer/PS</t>
  </si>
  <si>
    <t>Cer/SM</t>
  </si>
  <si>
    <t>averaged Cer/GPL ratios</t>
  </si>
  <si>
    <t xml:space="preserve">Total lipids in subclasses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</si>
</sst>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left"/>
    </xf>
    <xf numFmtId="164" fontId="1" fillId="3" borderId="0" xfId="0" applyNumberFormat="1" applyFont="1" applyFill="1"/>
    <xf numFmtId="164" fontId="2" fillId="3" borderId="0" xfId="0" applyNumberFormat="1" applyFont="1" applyFill="1"/>
    <xf numFmtId="164" fontId="3" fillId="3" borderId="0" xfId="0" applyNumberFormat="1" applyFont="1" applyFill="1"/>
    <xf numFmtId="164" fontId="1" fillId="4" borderId="0" xfId="0" applyNumberFormat="1" applyFont="1" applyFill="1"/>
    <xf numFmtId="164" fontId="2" fillId="4" borderId="0" xfId="0" applyNumberFormat="1" applyFont="1" applyFill="1"/>
    <xf numFmtId="0" fontId="0" fillId="5" borderId="0" xfId="0" applyFill="1"/>
    <xf numFmtId="0" fontId="1" fillId="0" borderId="0" xfId="0" applyFont="1"/>
    <xf numFmtId="0" fontId="1" fillId="5" borderId="0" xfId="0" applyFont="1" applyFill="1"/>
    <xf numFmtId="0" fontId="4" fillId="0" borderId="0" xfId="0" applyFont="1"/>
    <xf numFmtId="0" fontId="0" fillId="6" borderId="0" xfId="0" applyFill="1"/>
    <xf numFmtId="164" fontId="0" fillId="6" borderId="0" xfId="0" applyNumberFormat="1" applyFill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0" fillId="6" borderId="0" xfId="0" applyFill="1" applyBorder="1"/>
    <xf numFmtId="164" fontId="0" fillId="6" borderId="0" xfId="0" applyNumberFormat="1" applyFill="1" applyBorder="1"/>
    <xf numFmtId="0" fontId="0" fillId="6" borderId="4" xfId="0" applyFill="1" applyBorder="1"/>
    <xf numFmtId="0" fontId="0" fillId="6" borderId="5" xfId="0" applyFill="1" applyBorder="1"/>
    <xf numFmtId="164" fontId="0" fillId="6" borderId="4" xfId="0" applyNumberFormat="1" applyFill="1" applyBorder="1"/>
    <xf numFmtId="164" fontId="0" fillId="6" borderId="5" xfId="0" applyNumberFormat="1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5" borderId="2" xfId="0" applyFill="1" applyBorder="1"/>
    <xf numFmtId="0" fontId="0" fillId="5" borderId="3" xfId="0" applyFill="1" applyBorder="1"/>
    <xf numFmtId="0" fontId="0" fillId="0" borderId="4" xfId="0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0" fillId="5" borderId="0" xfId="0" applyFill="1" applyBorder="1"/>
    <xf numFmtId="0" fontId="0" fillId="5" borderId="5" xfId="0" applyFill="1" applyBorder="1"/>
    <xf numFmtId="0" fontId="4" fillId="0" borderId="4" xfId="0" applyFont="1" applyBorder="1"/>
    <xf numFmtId="0" fontId="10" fillId="0" borderId="4" xfId="0" applyFont="1" applyBorder="1"/>
    <xf numFmtId="0" fontId="0" fillId="0" borderId="0" xfId="0" applyFill="1" applyBorder="1"/>
    <xf numFmtId="0" fontId="0" fillId="0" borderId="5" xfId="0" applyFill="1" applyBorder="1"/>
    <xf numFmtId="0" fontId="4" fillId="2" borderId="4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/>
    <xf numFmtId="0" fontId="0" fillId="0" borderId="5" xfId="0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4" fillId="6" borderId="1" xfId="0" applyFont="1" applyFill="1" applyBorder="1"/>
    <xf numFmtId="0" fontId="6" fillId="6" borderId="2" xfId="0" applyFon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6" fillId="6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Border="1"/>
    <xf numFmtId="0" fontId="8" fillId="6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49"/>
  <sheetViews>
    <sheetView workbookViewId="0">
      <selection activeCell="C28" sqref="C28"/>
    </sheetView>
  </sheetViews>
  <sheetFormatPr baseColWidth="10" defaultRowHeight="15" x14ac:dyDescent="0.25"/>
  <cols>
    <col min="2" max="2" width="37.85546875" customWidth="1"/>
  </cols>
  <sheetData>
    <row r="2" spans="2:12" ht="18.75" x14ac:dyDescent="0.3">
      <c r="B2" s="33" t="s">
        <v>79</v>
      </c>
    </row>
    <row r="3" spans="2:12" ht="18.75" x14ac:dyDescent="0.3">
      <c r="D3" t="s">
        <v>0</v>
      </c>
      <c r="E3" t="s">
        <v>1</v>
      </c>
      <c r="F3" t="s">
        <v>2</v>
      </c>
      <c r="G3" s="1" t="s">
        <v>3</v>
      </c>
      <c r="H3" t="s">
        <v>4</v>
      </c>
      <c r="I3" t="s">
        <v>5</v>
      </c>
      <c r="J3" t="s">
        <v>6</v>
      </c>
      <c r="K3" t="s">
        <v>7</v>
      </c>
      <c r="L3" s="18" t="s">
        <v>62</v>
      </c>
    </row>
    <row r="4" spans="2:12" s="1" customFormat="1" x14ac:dyDescent="0.25">
      <c r="B4" s="1" t="s">
        <v>9</v>
      </c>
      <c r="C4" s="1">
        <v>0</v>
      </c>
      <c r="D4" s="1">
        <v>9.7198898616647159E-3</v>
      </c>
      <c r="E4" s="1">
        <v>1.6631308627853333E-2</v>
      </c>
      <c r="F4" s="1">
        <v>1.3801482741499817E-2</v>
      </c>
      <c r="G4" s="1">
        <v>0.10028197507506224</v>
      </c>
      <c r="H4" s="1">
        <v>1.6126762941916272E-4</v>
      </c>
      <c r="I4" s="1">
        <v>2.3335103530755441E-3</v>
      </c>
      <c r="J4" s="1">
        <v>5.7427968765619203E-2</v>
      </c>
      <c r="K4" s="1">
        <v>1.1639720066767847E-2</v>
      </c>
      <c r="L4" s="1">
        <v>0.21199712312096186</v>
      </c>
    </row>
    <row r="5" spans="2:12" s="1" customFormat="1" x14ac:dyDescent="0.25">
      <c r="B5" s="1" t="s">
        <v>10</v>
      </c>
      <c r="C5" s="1">
        <v>0</v>
      </c>
      <c r="D5" s="1">
        <v>5.9379410867651233E-3</v>
      </c>
      <c r="E5" s="1">
        <v>1.1623381450312432E-2</v>
      </c>
      <c r="F5" s="1">
        <v>1.0193206927493806E-2</v>
      </c>
      <c r="G5" s="1">
        <v>5.8812805059951963E-2</v>
      </c>
      <c r="H5" s="1">
        <v>1.0287098324432467E-4</v>
      </c>
      <c r="I5" s="1">
        <v>2.5097722782019103E-3</v>
      </c>
      <c r="J5" s="1">
        <v>4.3597785726027218E-2</v>
      </c>
      <c r="K5" s="1">
        <v>1.3587841603809398E-2</v>
      </c>
      <c r="L5" s="1">
        <v>0.14636560511580618</v>
      </c>
    </row>
    <row r="6" spans="2:12" s="1" customFormat="1" x14ac:dyDescent="0.25">
      <c r="B6" s="1" t="s">
        <v>11</v>
      </c>
      <c r="C6" s="1">
        <v>0</v>
      </c>
      <c r="D6" s="1">
        <v>1.7137032220861843E-2</v>
      </c>
      <c r="E6" s="1">
        <v>1.598900936198578E-2</v>
      </c>
      <c r="F6" s="1">
        <v>3.485704513848905E-2</v>
      </c>
      <c r="G6" s="1">
        <v>0.11016557852328852</v>
      </c>
      <c r="H6" s="1">
        <v>2.3204605440636222E-4</v>
      </c>
      <c r="I6" s="1">
        <v>2.515945700253909E-3</v>
      </c>
      <c r="J6" s="1">
        <v>3.8311122254491639E-2</v>
      </c>
      <c r="K6" s="1">
        <v>3.4847568167271979E-3</v>
      </c>
      <c r="L6" s="1">
        <v>0.22269253607050429</v>
      </c>
    </row>
    <row r="7" spans="2:12" s="1" customFormat="1" x14ac:dyDescent="0.25">
      <c r="B7" s="1" t="s">
        <v>12</v>
      </c>
      <c r="C7" s="1">
        <v>0</v>
      </c>
      <c r="D7" s="1">
        <v>4.4251572726882781E-3</v>
      </c>
      <c r="E7" s="1">
        <v>2.2399898828130813E-3</v>
      </c>
      <c r="F7" s="1">
        <v>3.9100622459761036E-2</v>
      </c>
      <c r="G7" s="1">
        <v>2.3651938186460868E-2</v>
      </c>
      <c r="H7" s="1">
        <v>4.4317294502710608E-4</v>
      </c>
      <c r="I7" s="1">
        <v>7.9578267809794247E-3</v>
      </c>
      <c r="J7" s="1">
        <v>1.0920729115876477E-2</v>
      </c>
      <c r="K7" s="1">
        <v>6.8276299871406895E-3</v>
      </c>
      <c r="L7" s="1">
        <v>9.5567066630746961E-2</v>
      </c>
    </row>
    <row r="8" spans="2:12" s="1" customFormat="1" x14ac:dyDescent="0.25">
      <c r="B8" s="1" t="s">
        <v>13</v>
      </c>
      <c r="C8" s="1">
        <v>0</v>
      </c>
      <c r="D8" s="1">
        <v>4.0707703680088435E-3</v>
      </c>
      <c r="E8" s="1">
        <v>2.3001657183517508E-3</v>
      </c>
      <c r="F8" s="1">
        <v>3.1571511407687915E-2</v>
      </c>
      <c r="G8" s="1">
        <v>1.9079309206262017E-2</v>
      </c>
      <c r="H8" s="1">
        <v>2.3615931016586272E-4</v>
      </c>
      <c r="I8" s="1">
        <v>5.2013427636431776E-3</v>
      </c>
      <c r="J8" s="1">
        <v>7.2423247109370814E-3</v>
      </c>
      <c r="K8" s="1">
        <v>1.948281927874668E-3</v>
      </c>
      <c r="L8" s="1">
        <v>7.1649865412931307E-2</v>
      </c>
    </row>
    <row r="9" spans="2:12" s="1" customFormat="1" x14ac:dyDescent="0.25">
      <c r="B9" s="1" t="s">
        <v>14</v>
      </c>
      <c r="C9" s="1">
        <v>0</v>
      </c>
      <c r="D9" s="1">
        <v>2.6647493791949629E-3</v>
      </c>
      <c r="E9" s="1">
        <v>1.9940485157927323E-3</v>
      </c>
      <c r="F9" s="1">
        <v>1.5660677996022047E-2</v>
      </c>
      <c r="G9" s="1">
        <v>1.4144502579410302E-2</v>
      </c>
      <c r="H9" s="1">
        <v>6.5104657370867558E-5</v>
      </c>
      <c r="I9" s="1">
        <v>3.3688712451087721E-3</v>
      </c>
      <c r="J9" s="1">
        <v>1.0039694757922622E-2</v>
      </c>
      <c r="K9" s="1">
        <v>8.4890614398099029E-3</v>
      </c>
      <c r="L9" s="1">
        <v>5.6426710570632206E-2</v>
      </c>
    </row>
    <row r="10" spans="2:12" s="2" customFormat="1" x14ac:dyDescent="0.25">
      <c r="B10" s="2" t="s">
        <v>15</v>
      </c>
      <c r="C10" s="2">
        <v>0</v>
      </c>
      <c r="D10" s="2">
        <v>5.3400979022472919E-3</v>
      </c>
      <c r="E10" s="2">
        <v>5.6865644884922127E-3</v>
      </c>
      <c r="F10" s="2">
        <v>1.3250793178600952E-2</v>
      </c>
      <c r="G10" s="2">
        <v>6.366204207986681E-2</v>
      </c>
      <c r="H10" s="2">
        <v>8.8437216748211224E-5</v>
      </c>
      <c r="I10" s="2">
        <v>1.6681612226393018E-3</v>
      </c>
      <c r="J10" s="2">
        <v>3.5074128546448015E-2</v>
      </c>
      <c r="K10" s="2">
        <v>6.6022247689388712E-3</v>
      </c>
      <c r="L10" s="2">
        <v>0.13137244940398166</v>
      </c>
    </row>
    <row r="11" spans="2:12" s="2" customFormat="1" x14ac:dyDescent="0.25">
      <c r="B11" s="2" t="s">
        <v>16</v>
      </c>
      <c r="C11" s="2">
        <v>0</v>
      </c>
      <c r="D11" s="2">
        <v>1.086838424797342E-2</v>
      </c>
      <c r="E11" s="2">
        <v>6.4917593427107857E-3</v>
      </c>
      <c r="F11" s="2">
        <v>2.5315904349086885E-2</v>
      </c>
      <c r="G11" s="2">
        <v>8.1515821745531306E-2</v>
      </c>
      <c r="H11" s="2">
        <v>2.5868830849683168E-5</v>
      </c>
      <c r="I11" s="2">
        <v>1.6393923697952575E-3</v>
      </c>
      <c r="J11" s="2">
        <v>3.3627892295038715E-2</v>
      </c>
      <c r="K11" s="2">
        <v>1.5312337025090105E-3</v>
      </c>
      <c r="L11" s="2">
        <v>0.16101625688349505</v>
      </c>
    </row>
    <row r="12" spans="2:12" s="2" customFormat="1" x14ac:dyDescent="0.25">
      <c r="B12" s="2" t="s">
        <v>17</v>
      </c>
      <c r="C12" s="2">
        <v>0</v>
      </c>
      <c r="D12" s="2">
        <v>5.7046889065654853E-3</v>
      </c>
      <c r="E12" s="2">
        <v>6.4713453843182238E-3</v>
      </c>
      <c r="F12" s="2">
        <v>1.2188232822316309E-2</v>
      </c>
      <c r="G12" s="2">
        <v>7.9129330127827871E-2</v>
      </c>
      <c r="H12" s="2">
        <v>2.5848217201950301E-4</v>
      </c>
      <c r="I12" s="2">
        <v>7.4584357042471565E-4</v>
      </c>
      <c r="J12" s="2">
        <v>4.3864275068656575E-2</v>
      </c>
      <c r="K12" s="2">
        <v>7.5817830816790185E-3</v>
      </c>
      <c r="L12" s="2">
        <v>0.1559439811338077</v>
      </c>
    </row>
    <row r="13" spans="2:12" s="2" customFormat="1" x14ac:dyDescent="0.25">
      <c r="B13" s="2" t="s">
        <v>18</v>
      </c>
      <c r="C13" s="2">
        <v>0</v>
      </c>
      <c r="D13" s="2">
        <v>8.4085780784541406E-3</v>
      </c>
      <c r="E13" s="2">
        <v>1.105117073271227E-2</v>
      </c>
      <c r="F13" s="2">
        <v>1.5529283768983082E-2</v>
      </c>
      <c r="G13" s="2">
        <v>0.11905288241207826</v>
      </c>
      <c r="H13" s="2">
        <v>8.2591558099208594E-5</v>
      </c>
      <c r="I13" s="2">
        <v>1.5317029632181671E-3</v>
      </c>
      <c r="J13" s="2">
        <v>6.0664097711554454E-2</v>
      </c>
      <c r="K13" s="2">
        <v>9.8288761170682165E-3</v>
      </c>
      <c r="L13" s="2">
        <v>0.22614918334216777</v>
      </c>
    </row>
    <row r="14" spans="2:12" s="2" customFormat="1" x14ac:dyDescent="0.25">
      <c r="B14" s="2" t="s">
        <v>19</v>
      </c>
      <c r="C14" s="2">
        <v>0</v>
      </c>
      <c r="D14" s="2">
        <v>7.1005866995757028E-3</v>
      </c>
      <c r="E14" s="2">
        <v>9.8370930200532194E-3</v>
      </c>
      <c r="F14" s="2">
        <v>1.5580928978040079E-2</v>
      </c>
      <c r="G14" s="2">
        <v>7.4647050822331307E-2</v>
      </c>
      <c r="H14" s="2">
        <v>1.5765364623977372E-4</v>
      </c>
      <c r="I14" s="2">
        <v>1.7384884005792582E-3</v>
      </c>
      <c r="J14" s="2">
        <v>4.4177472756062569E-2</v>
      </c>
      <c r="K14" s="2">
        <v>7.0906175904535441E-3</v>
      </c>
      <c r="L14" s="2">
        <v>0.16032989191333546</v>
      </c>
    </row>
    <row r="15" spans="2:12" s="2" customFormat="1" x14ac:dyDescent="0.25">
      <c r="B15" s="2" t="s">
        <v>20</v>
      </c>
      <c r="C15" s="2">
        <v>0</v>
      </c>
      <c r="D15" s="2">
        <v>5.6937034114464564E-3</v>
      </c>
      <c r="E15" s="2">
        <v>5.3252518429376958E-3</v>
      </c>
      <c r="F15" s="2">
        <v>1.0598366318080289E-2</v>
      </c>
      <c r="G15" s="2">
        <v>7.2767148235247825E-2</v>
      </c>
      <c r="H15" s="2">
        <v>6.1276181799518E-5</v>
      </c>
      <c r="I15" s="2">
        <v>1.531630051082318E-3</v>
      </c>
      <c r="J15" s="2">
        <v>3.9813707274315886E-2</v>
      </c>
      <c r="K15" s="2">
        <v>7.8951004485272192E-3</v>
      </c>
      <c r="L15" s="2">
        <v>0.14368618376343723</v>
      </c>
    </row>
    <row r="16" spans="2:12" s="1" customFormat="1" x14ac:dyDescent="0.25">
      <c r="B16" s="1" t="s">
        <v>21</v>
      </c>
      <c r="C16" s="1">
        <v>0</v>
      </c>
      <c r="D16" s="1">
        <v>3.3996379017671792E-3</v>
      </c>
      <c r="E16" s="1">
        <v>3.3946830385045467E-3</v>
      </c>
      <c r="F16" s="1">
        <v>1.0055142413647461E-2</v>
      </c>
      <c r="G16" s="1">
        <v>1.5384663238779484E-2</v>
      </c>
      <c r="H16" s="1">
        <v>7.2735966900024836E-5</v>
      </c>
      <c r="I16" s="1">
        <v>3.495301376385779E-3</v>
      </c>
      <c r="J16" s="1">
        <v>1.1490404351993918E-2</v>
      </c>
      <c r="K16" s="1">
        <v>1.2330866587694937E-2</v>
      </c>
      <c r="L16" s="1">
        <v>5.9623434875673322E-2</v>
      </c>
    </row>
    <row r="17" spans="2:12" s="1" customFormat="1" x14ac:dyDescent="0.25">
      <c r="B17" s="1" t="s">
        <v>22</v>
      </c>
      <c r="C17" s="1">
        <v>0</v>
      </c>
      <c r="D17" s="1">
        <v>2.994530090174525E-3</v>
      </c>
      <c r="E17" s="1">
        <v>2.0927850202069188E-3</v>
      </c>
      <c r="F17" s="1">
        <v>1.2345022008388391E-2</v>
      </c>
      <c r="G17" s="1">
        <v>9.5728723485847805E-3</v>
      </c>
      <c r="H17" s="1">
        <v>9.3429783437632696E-5</v>
      </c>
      <c r="I17" s="1">
        <v>2.5746403040485008E-3</v>
      </c>
      <c r="J17" s="1">
        <v>8.4456887847329017E-3</v>
      </c>
      <c r="K17" s="1">
        <v>9.18377693125998E-3</v>
      </c>
      <c r="L17" s="1">
        <v>4.7302745270833627E-2</v>
      </c>
    </row>
    <row r="18" spans="2:12" s="1" customFormat="1" x14ac:dyDescent="0.25">
      <c r="B18" s="1" t="s">
        <v>23</v>
      </c>
      <c r="C18" s="1">
        <v>0</v>
      </c>
      <c r="D18" s="1">
        <v>2.3368398956101831E-3</v>
      </c>
      <c r="E18" s="1">
        <v>1.9243017714850989E-3</v>
      </c>
      <c r="F18" s="1">
        <v>7.4120728498523122E-3</v>
      </c>
      <c r="G18" s="1">
        <v>8.8110166856163481E-3</v>
      </c>
      <c r="H18" s="1">
        <v>1.0458035898600316E-4</v>
      </c>
      <c r="I18" s="1">
        <v>2.2550055664254292E-3</v>
      </c>
      <c r="J18" s="1">
        <v>6.4588150727119976E-3</v>
      </c>
      <c r="K18" s="1">
        <v>7.8369847885420424E-3</v>
      </c>
      <c r="L18" s="1">
        <v>3.7139616989229414E-2</v>
      </c>
    </row>
    <row r="19" spans="2:12" s="1" customFormat="1" x14ac:dyDescent="0.25">
      <c r="B19" s="1" t="s">
        <v>24</v>
      </c>
      <c r="C19" s="1">
        <v>0</v>
      </c>
      <c r="D19" s="1">
        <v>2.5008755130611477E-2</v>
      </c>
      <c r="E19" s="1">
        <v>2.6684511047232455E-2</v>
      </c>
      <c r="F19" s="1">
        <v>2.010814836670495E-2</v>
      </c>
      <c r="G19" s="1">
        <v>0.1395486503089014</v>
      </c>
      <c r="H19" s="1">
        <v>3.517278410564076E-4</v>
      </c>
      <c r="I19" s="1">
        <v>1.9621945439969417E-3</v>
      </c>
      <c r="J19" s="1">
        <v>5.0080253376484925E-2</v>
      </c>
      <c r="K19" s="1">
        <v>1.4324865872434776E-2</v>
      </c>
      <c r="L19" s="1">
        <v>0.27806910648742333</v>
      </c>
    </row>
    <row r="20" spans="2:12" s="1" customFormat="1" x14ac:dyDescent="0.25">
      <c r="B20" s="1" t="s">
        <v>25</v>
      </c>
      <c r="C20" s="1">
        <v>0</v>
      </c>
      <c r="D20" s="1">
        <v>5.9361547514743401E-2</v>
      </c>
      <c r="E20" s="1">
        <v>4.132404981765516E-2</v>
      </c>
      <c r="F20" s="1">
        <v>0.11474677268134452</v>
      </c>
      <c r="G20" s="1">
        <v>0.20790154246454851</v>
      </c>
      <c r="H20" s="1">
        <v>5.1322748648672352E-4</v>
      </c>
      <c r="I20" s="1">
        <v>1.0525020015783766E-2</v>
      </c>
      <c r="J20" s="1">
        <v>6.9547145514652631E-2</v>
      </c>
      <c r="K20" s="1">
        <v>4.5300844191188778E-3</v>
      </c>
      <c r="L20" s="1">
        <v>0.50844938991433353</v>
      </c>
    </row>
    <row r="21" spans="2:12" s="1" customFormat="1" x14ac:dyDescent="0.25">
      <c r="B21" s="1" t="s">
        <v>26</v>
      </c>
      <c r="C21" s="1">
        <v>0</v>
      </c>
      <c r="D21" s="1">
        <v>3.1561050228534194E-3</v>
      </c>
      <c r="E21" s="1">
        <v>4.8774912187020819E-3</v>
      </c>
      <c r="F21" s="1">
        <v>9.0102281912730793E-3</v>
      </c>
      <c r="G21" s="1">
        <v>2.0843277959309646E-2</v>
      </c>
      <c r="H21" s="1">
        <v>1.2514415045535376E-4</v>
      </c>
      <c r="I21" s="1">
        <v>2.7920250628285328E-3</v>
      </c>
      <c r="J21" s="1">
        <v>1.660254890337878E-2</v>
      </c>
      <c r="K21" s="1">
        <v>1.35674565344124E-2</v>
      </c>
      <c r="L21" s="1">
        <v>7.0974277043213296E-2</v>
      </c>
    </row>
    <row r="22" spans="2:12" s="2" customFormat="1" x14ac:dyDescent="0.25">
      <c r="B22" s="2" t="s">
        <v>27</v>
      </c>
      <c r="C22" s="2">
        <v>0</v>
      </c>
      <c r="D22" s="2">
        <v>3.9580930919888291E-2</v>
      </c>
      <c r="E22" s="2">
        <v>4.245758937850079E-2</v>
      </c>
      <c r="F22" s="2">
        <v>0.10902653504711224</v>
      </c>
      <c r="G22" s="2">
        <v>0.36793706822568339</v>
      </c>
      <c r="H22" s="2">
        <v>9.3655874688758161E-4</v>
      </c>
      <c r="I22" s="2">
        <v>5.8031970036678008E-3</v>
      </c>
      <c r="J22" s="2">
        <v>0.18122904395402831</v>
      </c>
      <c r="K22" s="2">
        <v>1.2748193351175748E-2</v>
      </c>
      <c r="L22" s="2">
        <v>0.75971911662694414</v>
      </c>
    </row>
    <row r="23" spans="2:12" s="2" customFormat="1" x14ac:dyDescent="0.25">
      <c r="B23" s="2" t="s">
        <v>28</v>
      </c>
      <c r="C23" s="2">
        <v>0</v>
      </c>
      <c r="D23" s="2">
        <v>5.3093157051352473E-3</v>
      </c>
      <c r="E23" s="2">
        <v>2.4026993708191244E-3</v>
      </c>
      <c r="F23" s="2">
        <v>6.0246229538670815E-2</v>
      </c>
      <c r="G23" s="2">
        <v>2.9318598009552867E-2</v>
      </c>
      <c r="H23" s="2">
        <v>5.7341794723789996E-5</v>
      </c>
      <c r="I23" s="2">
        <v>1.0177806691196058E-2</v>
      </c>
      <c r="J23" s="2">
        <v>1.1531288253149013E-2</v>
      </c>
      <c r="K23" s="2">
        <v>2.9304456704880811E-3</v>
      </c>
      <c r="L23" s="2">
        <v>0.12197372503373499</v>
      </c>
    </row>
    <row r="24" spans="2:12" s="2" customFormat="1" x14ac:dyDescent="0.25">
      <c r="B24" s="2" t="s">
        <v>29</v>
      </c>
      <c r="C24" s="2">
        <v>0</v>
      </c>
      <c r="D24" s="2">
        <v>1.6714613046724416E-2</v>
      </c>
      <c r="E24" s="2">
        <v>1.7559002446617331E-2</v>
      </c>
      <c r="F24" s="2">
        <v>4.0748778940688707E-2</v>
      </c>
      <c r="G24" s="2">
        <v>0.1325290709814412</v>
      </c>
      <c r="H24" s="2">
        <v>1.8324505116811885E-4</v>
      </c>
      <c r="I24" s="2">
        <v>1.9484044615625418E-3</v>
      </c>
      <c r="J24" s="2">
        <v>7.0693208455463313E-2</v>
      </c>
      <c r="K24" s="2">
        <v>6.7329520665360401E-3</v>
      </c>
      <c r="L24" s="2">
        <v>0.28710927545020165</v>
      </c>
    </row>
    <row r="25" spans="2:12" s="2" customFormat="1" x14ac:dyDescent="0.25">
      <c r="B25" s="2" t="s">
        <v>30</v>
      </c>
      <c r="C25" s="2">
        <v>0</v>
      </c>
      <c r="D25" s="2">
        <v>1.2967648357501043E-2</v>
      </c>
      <c r="E25" s="2">
        <v>1.94297249772078E-2</v>
      </c>
      <c r="F25" s="2">
        <v>3.294511600562549E-2</v>
      </c>
      <c r="G25" s="2">
        <v>0.17675041855617696</v>
      </c>
      <c r="H25" s="2">
        <v>1.9007523135560619E-4</v>
      </c>
      <c r="I25" s="2">
        <v>2.8351607230860921E-3</v>
      </c>
      <c r="J25" s="2">
        <v>0.11110585330771243</v>
      </c>
      <c r="K25" s="2">
        <v>1.6935803674469563E-2</v>
      </c>
      <c r="L25" s="2">
        <v>0.37315980083313499</v>
      </c>
    </row>
    <row r="26" spans="2:12" s="2" customFormat="1" x14ac:dyDescent="0.25">
      <c r="B26" s="2" t="s">
        <v>31</v>
      </c>
      <c r="C26" s="2">
        <v>0</v>
      </c>
      <c r="D26" s="2">
        <v>2.1439478559247748E-3</v>
      </c>
      <c r="E26" s="2">
        <v>3.6665197380658494E-3</v>
      </c>
      <c r="F26" s="2">
        <v>1.1585015764383578E-2</v>
      </c>
      <c r="G26" s="2">
        <v>3.1418578632584487E-2</v>
      </c>
      <c r="H26" s="2">
        <v>2.5118683210494683E-4</v>
      </c>
      <c r="I26" s="2">
        <v>2.5817914141125983E-3</v>
      </c>
      <c r="J26" s="2">
        <v>2.7354809725722452E-2</v>
      </c>
      <c r="K26" s="2">
        <v>9.60849210203687E-3</v>
      </c>
      <c r="L26" s="2">
        <v>8.8610342064935566E-2</v>
      </c>
    </row>
    <row r="27" spans="2:12" s="2" customFormat="1" x14ac:dyDescent="0.25">
      <c r="B27" s="2" t="s">
        <v>32</v>
      </c>
      <c r="C27" s="2">
        <v>0</v>
      </c>
      <c r="D27" s="2">
        <v>7.7668601098904696E-3</v>
      </c>
      <c r="E27" s="2">
        <v>1.5814730886392226E-2</v>
      </c>
      <c r="F27" s="2">
        <v>2.035964782366809E-2</v>
      </c>
      <c r="G27" s="2">
        <v>9.6470483194540241E-2</v>
      </c>
      <c r="H27" s="2">
        <v>3.5601003813485679E-4</v>
      </c>
      <c r="I27" s="2">
        <v>1.7928664646069399E-3</v>
      </c>
      <c r="J27" s="2">
        <v>6.5470951546106673E-2</v>
      </c>
      <c r="K27" s="2">
        <v>1.2774264928501243E-2</v>
      </c>
      <c r="L27" s="2">
        <v>0.22080581499184077</v>
      </c>
    </row>
    <row r="28" spans="2:12" s="1" customFormat="1" x14ac:dyDescent="0.25">
      <c r="B28" s="1" t="s">
        <v>33</v>
      </c>
      <c r="C28" s="1">
        <v>0</v>
      </c>
      <c r="D28" s="1">
        <v>3.9441555641022471E-3</v>
      </c>
      <c r="E28" s="1">
        <v>9.3498464048415442E-3</v>
      </c>
      <c r="F28" s="1">
        <v>9.5367505573891957E-3</v>
      </c>
      <c r="G28" s="1">
        <v>5.576370515111316E-2</v>
      </c>
      <c r="H28" s="1">
        <v>9.2262276871496384E-5</v>
      </c>
      <c r="I28" s="1">
        <v>1.1666924851433497E-3</v>
      </c>
      <c r="J28" s="1">
        <v>2.391135296647607E-2</v>
      </c>
      <c r="K28" s="1">
        <v>1.0339333205380729E-2</v>
      </c>
      <c r="L28" s="1">
        <v>0.1141040986113178</v>
      </c>
    </row>
    <row r="29" spans="2:12" s="1" customFormat="1" x14ac:dyDescent="0.25">
      <c r="B29" s="1" t="s">
        <v>34</v>
      </c>
      <c r="C29" s="1">
        <v>0</v>
      </c>
      <c r="D29" s="1">
        <v>3.3713274189055426E-3</v>
      </c>
      <c r="E29" s="1">
        <v>2.1453096392226169E-3</v>
      </c>
      <c r="F29" s="1">
        <v>2.9629625178812801E-2</v>
      </c>
      <c r="G29" s="1">
        <v>2.1603559298190918E-2</v>
      </c>
      <c r="H29" s="1">
        <v>2.4527972735449976E-4</v>
      </c>
      <c r="I29" s="1">
        <v>4.4965326213866211E-3</v>
      </c>
      <c r="J29" s="1">
        <v>1.0754703518145284E-2</v>
      </c>
      <c r="K29" s="1">
        <v>1.1203693880185944E-2</v>
      </c>
      <c r="L29" s="1">
        <v>8.3450031282204226E-2</v>
      </c>
    </row>
    <row r="30" spans="2:12" s="1" customFormat="1" x14ac:dyDescent="0.25">
      <c r="B30" s="1" t="s">
        <v>35</v>
      </c>
      <c r="C30" s="1">
        <v>0</v>
      </c>
      <c r="D30" s="1">
        <v>3.1695097940472976E-3</v>
      </c>
      <c r="E30" s="1">
        <v>2.2292382515241242E-3</v>
      </c>
      <c r="F30" s="1">
        <v>3.8192141580984745E-2</v>
      </c>
      <c r="G30" s="1">
        <v>2.0884731170016279E-2</v>
      </c>
      <c r="H30" s="1">
        <v>2.72044212447039E-4</v>
      </c>
      <c r="I30" s="1">
        <v>6.0249314888001781E-3</v>
      </c>
      <c r="J30" s="1">
        <v>8.6033317103978019E-3</v>
      </c>
      <c r="K30" s="1">
        <v>1.0605817089501651E-2</v>
      </c>
      <c r="L30" s="1">
        <v>8.9981745297719115E-2</v>
      </c>
    </row>
    <row r="31" spans="2:12" s="1" customFormat="1" x14ac:dyDescent="0.25">
      <c r="B31" s="1" t="s">
        <v>36</v>
      </c>
      <c r="C31" s="1">
        <v>0</v>
      </c>
      <c r="D31" s="1">
        <v>3.8143249325053807E-3</v>
      </c>
      <c r="E31" s="1">
        <v>8.0706639677805003E-3</v>
      </c>
      <c r="F31" s="1">
        <v>6.8402739681713842E-3</v>
      </c>
      <c r="G31" s="1">
        <v>3.724543358300389E-2</v>
      </c>
      <c r="H31" s="1">
        <v>2.0346561110429686E-4</v>
      </c>
      <c r="I31" s="1">
        <v>1.1795978560770765E-3</v>
      </c>
      <c r="J31" s="1">
        <v>2.6354276153069574E-2</v>
      </c>
      <c r="K31" s="1">
        <v>7.5568277394458365E-3</v>
      </c>
      <c r="L31" s="1">
        <v>9.1264863811157934E-2</v>
      </c>
    </row>
    <row r="32" spans="2:12" s="1" customFormat="1" x14ac:dyDescent="0.25">
      <c r="B32" s="1" t="s">
        <v>37</v>
      </c>
      <c r="C32" s="1">
        <v>0</v>
      </c>
      <c r="D32" s="1">
        <v>6.1837156737058621E-3</v>
      </c>
      <c r="E32" s="1">
        <v>1.1806227227414931E-2</v>
      </c>
      <c r="F32" s="1">
        <v>1.3896401859625164E-2</v>
      </c>
      <c r="G32" s="1">
        <v>7.6566327948243904E-2</v>
      </c>
      <c r="H32" s="1">
        <v>1.6548517326030396E-4</v>
      </c>
      <c r="I32" s="1">
        <v>2.1971393447402241E-3</v>
      </c>
      <c r="J32" s="1">
        <v>3.4373980231737607E-2</v>
      </c>
      <c r="K32" s="1">
        <v>1.3622618341979364E-2</v>
      </c>
      <c r="L32" s="1">
        <v>0.15881189580070737</v>
      </c>
    </row>
    <row r="33" spans="2:40" s="1" customFormat="1" x14ac:dyDescent="0.25">
      <c r="B33" s="1" t="s">
        <v>38</v>
      </c>
      <c r="C33" s="1">
        <v>0</v>
      </c>
      <c r="D33" s="1">
        <v>3.9559629412243454E-3</v>
      </c>
      <c r="E33" s="1">
        <v>2.000612063105282E-3</v>
      </c>
      <c r="F33" s="1">
        <v>3.5863213011962207E-2</v>
      </c>
      <c r="G33" s="1">
        <v>1.864288961172909E-2</v>
      </c>
      <c r="H33" s="1">
        <v>1.13734083607618E-4</v>
      </c>
      <c r="I33" s="1">
        <v>5.4722791831381609E-3</v>
      </c>
      <c r="J33" s="1">
        <v>7.9469365359931213E-3</v>
      </c>
      <c r="K33" s="1">
        <v>3.2981618864047712E-3</v>
      </c>
      <c r="L33" s="1">
        <v>7.7293789317164602E-2</v>
      </c>
    </row>
    <row r="34" spans="2:40" s="2" customFormat="1" x14ac:dyDescent="0.25">
      <c r="B34" s="2" t="s">
        <v>39</v>
      </c>
      <c r="C34" s="2">
        <v>0</v>
      </c>
      <c r="D34" s="2">
        <v>1.9899254401073247E-3</v>
      </c>
      <c r="E34" s="2">
        <v>1.2256899173460013E-3</v>
      </c>
      <c r="F34" s="2">
        <v>2.434204628964963E-2</v>
      </c>
      <c r="G34" s="2">
        <v>9.8330776105180415E-3</v>
      </c>
      <c r="H34" s="2">
        <v>1.7652016113360886E-5</v>
      </c>
      <c r="I34" s="2">
        <v>2.9525821582208379E-3</v>
      </c>
      <c r="J34" s="2">
        <v>1.1778052305640972E-2</v>
      </c>
      <c r="K34" s="2">
        <v>3.9871085583489257E-3</v>
      </c>
      <c r="L34" s="2">
        <v>5.6126134295945096E-2</v>
      </c>
    </row>
    <row r="35" spans="2:40" s="2" customFormat="1" x14ac:dyDescent="0.25">
      <c r="B35" s="2" t="s">
        <v>40</v>
      </c>
      <c r="C35" s="2">
        <v>0</v>
      </c>
      <c r="D35" s="2">
        <v>1.4215404352519673E-3</v>
      </c>
      <c r="E35" s="2">
        <v>1.385322458118428E-3</v>
      </c>
      <c r="F35" s="2">
        <v>1.0313394106593099E-2</v>
      </c>
      <c r="G35" s="2">
        <v>1.1299869101073789E-2</v>
      </c>
      <c r="H35" s="2">
        <v>1.1783649976618982E-4</v>
      </c>
      <c r="I35" s="2">
        <v>1.1044300507776579E-3</v>
      </c>
      <c r="J35" s="2">
        <v>8.7104670466733747E-3</v>
      </c>
      <c r="K35" s="2">
        <v>3.3089682278927704E-3</v>
      </c>
      <c r="L35" s="2">
        <v>3.7661827926147272E-2</v>
      </c>
    </row>
    <row r="36" spans="2:40" s="2" customFormat="1" x14ac:dyDescent="0.25">
      <c r="B36" s="2" t="s">
        <v>41</v>
      </c>
      <c r="C36" s="2">
        <v>0</v>
      </c>
      <c r="D36" s="2">
        <v>1.1306856023062979E-2</v>
      </c>
      <c r="E36" s="2">
        <v>4.7453214892343451E-3</v>
      </c>
      <c r="F36" s="2">
        <v>0.10892948891326848</v>
      </c>
      <c r="G36" s="2">
        <v>7.728766779622584E-2</v>
      </c>
      <c r="H36" s="2">
        <v>1.5896777935441141E-5</v>
      </c>
      <c r="I36" s="2">
        <v>9.6885474753700442E-3</v>
      </c>
      <c r="J36" s="2">
        <v>2.8163223676702608E-2</v>
      </c>
      <c r="K36" s="2">
        <v>8.82374383697916E-4</v>
      </c>
      <c r="L36" s="2">
        <v>0.24101937653549765</v>
      </c>
    </row>
    <row r="37" spans="2:40" s="2" customFormat="1" x14ac:dyDescent="0.25">
      <c r="B37" s="2" t="s">
        <v>42</v>
      </c>
      <c r="C37" s="2">
        <v>0</v>
      </c>
      <c r="D37" s="2">
        <v>7.3244518758809668E-3</v>
      </c>
      <c r="E37" s="2">
        <v>6.9452449059368834E-3</v>
      </c>
      <c r="F37" s="2">
        <v>1.623207020945891E-2</v>
      </c>
      <c r="G37" s="2">
        <v>7.5612030995129698E-2</v>
      </c>
      <c r="H37" s="2">
        <v>3.1302182364779825E-5</v>
      </c>
      <c r="I37" s="2">
        <v>1.3726691608224233E-3</v>
      </c>
      <c r="J37" s="2">
        <v>4.5199986461079818E-2</v>
      </c>
      <c r="K37" s="2">
        <v>5.501398388373633E-3</v>
      </c>
      <c r="L37" s="2">
        <v>0.15821915417904711</v>
      </c>
    </row>
    <row r="38" spans="2:40" s="2" customFormat="1" x14ac:dyDescent="0.25">
      <c r="B38" s="2" t="s">
        <v>43</v>
      </c>
      <c r="C38" s="2">
        <v>0</v>
      </c>
      <c r="D38" s="2">
        <v>2.4166974306937769E-3</v>
      </c>
      <c r="E38" s="2">
        <v>1.2057495106658413E-3</v>
      </c>
      <c r="F38" s="2">
        <v>1.8384467065663841E-2</v>
      </c>
      <c r="G38" s="2">
        <v>1.3815818599437476E-2</v>
      </c>
      <c r="H38" s="2">
        <v>6.5595700214981996E-5</v>
      </c>
      <c r="I38" s="2">
        <v>2.7257140628799154E-3</v>
      </c>
      <c r="J38" s="2">
        <v>1.3540529207243251E-2</v>
      </c>
      <c r="K38" s="2">
        <v>5.4164231874752247E-3</v>
      </c>
      <c r="L38" s="2">
        <v>5.7570994764274311E-2</v>
      </c>
    </row>
    <row r="39" spans="2:40" s="2" customFormat="1" x14ac:dyDescent="0.25">
      <c r="B39" s="2" t="s">
        <v>44</v>
      </c>
      <c r="C39" s="2">
        <v>0</v>
      </c>
      <c r="D39" s="2">
        <v>3.3937612573106475E-3</v>
      </c>
      <c r="E39" s="2">
        <v>6.0563898963508092E-3</v>
      </c>
      <c r="F39" s="2">
        <v>1.0796457731915088E-2</v>
      </c>
      <c r="G39" s="2">
        <v>4.0779223184097324E-2</v>
      </c>
      <c r="H39" s="2">
        <v>3.1802960419247513E-5</v>
      </c>
      <c r="I39" s="2">
        <v>1.8377872269098674E-3</v>
      </c>
      <c r="J39" s="2">
        <v>3.7064464223952376E-2</v>
      </c>
      <c r="K39" s="2">
        <v>5.9708901575119405E-3</v>
      </c>
      <c r="L39" s="2">
        <v>0.1059307766384673</v>
      </c>
    </row>
    <row r="41" spans="2:40" x14ac:dyDescent="0.25">
      <c r="D41" t="s">
        <v>0</v>
      </c>
      <c r="E41">
        <v>9.7198898616647159E-3</v>
      </c>
      <c r="F41">
        <v>5.9379410867651233E-3</v>
      </c>
      <c r="G41">
        <v>1.7137032220861843E-2</v>
      </c>
      <c r="H41">
        <v>4.4251572726882781E-3</v>
      </c>
      <c r="I41">
        <v>4.0707703680088435E-3</v>
      </c>
      <c r="J41">
        <v>2.6647493791949629E-3</v>
      </c>
      <c r="K41">
        <v>5.3400979022472919E-3</v>
      </c>
      <c r="L41">
        <v>1.086838424797342E-2</v>
      </c>
      <c r="M41">
        <v>5.7046889065654853E-3</v>
      </c>
      <c r="N41">
        <v>8.4085780784541406E-3</v>
      </c>
      <c r="O41">
        <v>7.1005866995757028E-3</v>
      </c>
      <c r="P41">
        <v>5.6937034114464564E-3</v>
      </c>
      <c r="Q41">
        <v>3.3996379017671792E-3</v>
      </c>
      <c r="R41">
        <v>2.994530090174525E-3</v>
      </c>
      <c r="S41">
        <v>2.3368398956101831E-3</v>
      </c>
      <c r="T41">
        <v>2.5008755130611477E-2</v>
      </c>
      <c r="U41">
        <v>5.9361547514743401E-2</v>
      </c>
      <c r="V41">
        <v>3.1561050228534194E-3</v>
      </c>
      <c r="W41">
        <v>3.9580930919888291E-2</v>
      </c>
      <c r="X41">
        <v>5.3093157051352473E-3</v>
      </c>
      <c r="Y41">
        <v>1.6714613046724416E-2</v>
      </c>
      <c r="Z41">
        <v>1.2967648357501043E-2</v>
      </c>
      <c r="AA41">
        <v>2.1439478559247748E-3</v>
      </c>
      <c r="AB41">
        <v>7.7668601098904696E-3</v>
      </c>
      <c r="AC41">
        <v>3.9441555641022471E-3</v>
      </c>
      <c r="AD41">
        <v>3.3713274189055426E-3</v>
      </c>
      <c r="AE41">
        <v>3.1695097940472976E-3</v>
      </c>
      <c r="AF41">
        <v>3.8143249325053807E-3</v>
      </c>
      <c r="AG41">
        <v>6.1837156737058621E-3</v>
      </c>
      <c r="AH41">
        <v>3.9559629412243454E-3</v>
      </c>
      <c r="AI41">
        <v>1.9899254401073247E-3</v>
      </c>
      <c r="AJ41">
        <v>1.4215404352519673E-3</v>
      </c>
      <c r="AK41">
        <v>1.1306856023062979E-2</v>
      </c>
      <c r="AL41">
        <v>7.3244518758809668E-3</v>
      </c>
      <c r="AM41">
        <v>2.4166974306937769E-3</v>
      </c>
      <c r="AN41">
        <v>3.3937612573106475E-3</v>
      </c>
    </row>
    <row r="42" spans="2:40" x14ac:dyDescent="0.25">
      <c r="D42" t="s">
        <v>1</v>
      </c>
      <c r="E42">
        <v>1.6631308627853333E-2</v>
      </c>
      <c r="F42">
        <v>1.1623381450312432E-2</v>
      </c>
      <c r="G42">
        <v>1.598900936198578E-2</v>
      </c>
      <c r="H42">
        <v>2.2399898828130813E-3</v>
      </c>
      <c r="I42">
        <v>2.3001657183517508E-3</v>
      </c>
      <c r="J42">
        <v>1.9940485157927323E-3</v>
      </c>
      <c r="K42">
        <v>5.6865644884922127E-3</v>
      </c>
      <c r="L42">
        <v>6.4917593427107857E-3</v>
      </c>
      <c r="M42">
        <v>6.4713453843182238E-3</v>
      </c>
      <c r="N42">
        <v>1.105117073271227E-2</v>
      </c>
      <c r="O42">
        <v>9.8370930200532194E-3</v>
      </c>
      <c r="P42">
        <v>5.3252518429376958E-3</v>
      </c>
      <c r="Q42">
        <v>3.3946830385045467E-3</v>
      </c>
      <c r="R42">
        <v>2.0927850202069188E-3</v>
      </c>
      <c r="S42">
        <v>1.9243017714850989E-3</v>
      </c>
      <c r="T42">
        <v>2.6684511047232455E-2</v>
      </c>
      <c r="U42">
        <v>4.132404981765516E-2</v>
      </c>
      <c r="V42">
        <v>4.8774912187020819E-3</v>
      </c>
      <c r="W42">
        <v>4.245758937850079E-2</v>
      </c>
      <c r="X42">
        <v>2.4026993708191244E-3</v>
      </c>
      <c r="Y42">
        <v>1.7559002446617331E-2</v>
      </c>
      <c r="Z42">
        <v>1.94297249772078E-2</v>
      </c>
      <c r="AA42">
        <v>3.6665197380658494E-3</v>
      </c>
      <c r="AB42">
        <v>1.5814730886392226E-2</v>
      </c>
      <c r="AC42">
        <v>9.3498464048415442E-3</v>
      </c>
      <c r="AD42">
        <v>2.1453096392226169E-3</v>
      </c>
      <c r="AE42">
        <v>2.2292382515241242E-3</v>
      </c>
      <c r="AF42">
        <v>8.0706639677805003E-3</v>
      </c>
      <c r="AG42">
        <v>1.1806227227414931E-2</v>
      </c>
      <c r="AH42">
        <v>2.000612063105282E-3</v>
      </c>
      <c r="AI42">
        <v>1.2256899173460013E-3</v>
      </c>
      <c r="AJ42">
        <v>1.385322458118428E-3</v>
      </c>
      <c r="AK42">
        <v>4.7453214892343451E-3</v>
      </c>
      <c r="AL42">
        <v>6.9452449059368834E-3</v>
      </c>
      <c r="AM42">
        <v>1.2057495106658413E-3</v>
      </c>
      <c r="AN42">
        <v>6.0563898963508092E-3</v>
      </c>
    </row>
    <row r="43" spans="2:40" x14ac:dyDescent="0.25">
      <c r="D43" t="s">
        <v>2</v>
      </c>
      <c r="E43">
        <v>1.3801482741499817E-2</v>
      </c>
      <c r="F43">
        <v>1.0193206927493806E-2</v>
      </c>
      <c r="G43">
        <v>3.485704513848905E-2</v>
      </c>
      <c r="H43">
        <v>3.9100622459761036E-2</v>
      </c>
      <c r="I43">
        <v>3.1571511407687915E-2</v>
      </c>
      <c r="J43">
        <v>1.5660677996022047E-2</v>
      </c>
      <c r="K43">
        <v>1.3250793178600952E-2</v>
      </c>
      <c r="L43">
        <v>2.5315904349086885E-2</v>
      </c>
      <c r="M43">
        <v>1.2188232822316309E-2</v>
      </c>
      <c r="N43">
        <v>1.5529283768983082E-2</v>
      </c>
      <c r="O43">
        <v>1.5580928978040079E-2</v>
      </c>
      <c r="P43">
        <v>1.0598366318080289E-2</v>
      </c>
      <c r="Q43">
        <v>1.0055142413647461E-2</v>
      </c>
      <c r="R43">
        <v>1.2345022008388391E-2</v>
      </c>
      <c r="S43">
        <v>7.4120728498523122E-3</v>
      </c>
      <c r="T43">
        <v>2.010814836670495E-2</v>
      </c>
      <c r="U43">
        <v>0.11474677268134452</v>
      </c>
      <c r="V43">
        <v>9.0102281912730793E-3</v>
      </c>
      <c r="W43">
        <v>0.10902653504711224</v>
      </c>
      <c r="X43">
        <v>6.0246229538670815E-2</v>
      </c>
      <c r="Y43">
        <v>4.0748778940688707E-2</v>
      </c>
      <c r="Z43">
        <v>3.294511600562549E-2</v>
      </c>
      <c r="AA43">
        <v>1.1585015764383578E-2</v>
      </c>
      <c r="AB43">
        <v>2.035964782366809E-2</v>
      </c>
      <c r="AC43">
        <v>9.5367505573891957E-3</v>
      </c>
      <c r="AD43">
        <v>2.9629625178812801E-2</v>
      </c>
      <c r="AE43">
        <v>3.8192141580984745E-2</v>
      </c>
      <c r="AF43">
        <v>6.8402739681713842E-3</v>
      </c>
      <c r="AG43">
        <v>1.3896401859625164E-2</v>
      </c>
      <c r="AH43">
        <v>3.5863213011962207E-2</v>
      </c>
      <c r="AI43">
        <v>2.434204628964963E-2</v>
      </c>
      <c r="AJ43">
        <v>1.0313394106593099E-2</v>
      </c>
      <c r="AK43">
        <v>0.10892948891326848</v>
      </c>
      <c r="AL43">
        <v>1.623207020945891E-2</v>
      </c>
      <c r="AM43">
        <v>1.8384467065663841E-2</v>
      </c>
      <c r="AN43">
        <v>1.0796457731915088E-2</v>
      </c>
    </row>
    <row r="44" spans="2:40" x14ac:dyDescent="0.25">
      <c r="D44" t="s">
        <v>3</v>
      </c>
      <c r="E44">
        <v>0.10028197507506224</v>
      </c>
      <c r="F44">
        <v>5.8812805059951963E-2</v>
      </c>
      <c r="G44">
        <v>0.11016557852328852</v>
      </c>
      <c r="H44">
        <v>2.3651938186460868E-2</v>
      </c>
      <c r="I44">
        <v>1.9079309206262017E-2</v>
      </c>
      <c r="J44">
        <v>1.4144502579410302E-2</v>
      </c>
      <c r="K44">
        <v>6.366204207986681E-2</v>
      </c>
      <c r="L44">
        <v>8.1515821745531306E-2</v>
      </c>
      <c r="M44">
        <v>7.9129330127827871E-2</v>
      </c>
      <c r="N44">
        <v>0.11905288241207826</v>
      </c>
      <c r="O44">
        <v>7.4647050822331307E-2</v>
      </c>
      <c r="P44">
        <v>7.2767148235247825E-2</v>
      </c>
      <c r="Q44">
        <v>1.5384663238779484E-2</v>
      </c>
      <c r="R44">
        <v>9.5728723485847805E-3</v>
      </c>
      <c r="S44">
        <v>8.8110166856163481E-3</v>
      </c>
      <c r="T44">
        <v>0.1395486503089014</v>
      </c>
      <c r="U44">
        <v>0.20790154246454851</v>
      </c>
      <c r="V44">
        <v>2.0843277959309646E-2</v>
      </c>
      <c r="W44">
        <v>0.36793706822568339</v>
      </c>
      <c r="X44">
        <v>2.9318598009552867E-2</v>
      </c>
      <c r="Y44">
        <v>0.1325290709814412</v>
      </c>
      <c r="Z44">
        <v>0.17675041855617696</v>
      </c>
      <c r="AA44">
        <v>3.1418578632584487E-2</v>
      </c>
      <c r="AB44">
        <v>9.6470483194540241E-2</v>
      </c>
      <c r="AC44">
        <v>5.576370515111316E-2</v>
      </c>
      <c r="AD44">
        <v>2.1603559298190918E-2</v>
      </c>
      <c r="AE44">
        <v>2.0884731170016279E-2</v>
      </c>
      <c r="AF44">
        <v>3.724543358300389E-2</v>
      </c>
      <c r="AG44">
        <v>7.6566327948243904E-2</v>
      </c>
      <c r="AH44">
        <v>1.864288961172909E-2</v>
      </c>
      <c r="AI44">
        <v>9.8330776105180415E-3</v>
      </c>
      <c r="AJ44">
        <v>1.1299869101073789E-2</v>
      </c>
      <c r="AK44">
        <v>7.728766779622584E-2</v>
      </c>
      <c r="AL44">
        <v>7.5612030995129698E-2</v>
      </c>
      <c r="AM44">
        <v>1.3815818599437476E-2</v>
      </c>
      <c r="AN44">
        <v>4.0779223184097324E-2</v>
      </c>
    </row>
    <row r="45" spans="2:40" x14ac:dyDescent="0.25">
      <c r="D45" t="s">
        <v>4</v>
      </c>
      <c r="E45">
        <v>1.6126762941916272E-4</v>
      </c>
      <c r="F45">
        <v>1.0287098324432467E-4</v>
      </c>
      <c r="G45">
        <v>2.3204605440636222E-4</v>
      </c>
      <c r="H45">
        <v>4.4317294502710608E-4</v>
      </c>
      <c r="I45">
        <v>2.3615931016586272E-4</v>
      </c>
      <c r="J45">
        <v>6.5104657370867558E-5</v>
      </c>
      <c r="K45">
        <v>8.8437216748211224E-5</v>
      </c>
      <c r="L45">
        <v>2.5868830849683168E-5</v>
      </c>
      <c r="M45">
        <v>2.5848217201950301E-4</v>
      </c>
      <c r="N45">
        <v>8.2591558099208594E-5</v>
      </c>
      <c r="O45">
        <v>1.5765364623977372E-4</v>
      </c>
      <c r="P45">
        <v>6.1276181799518E-5</v>
      </c>
      <c r="Q45">
        <v>7.2735966900024836E-5</v>
      </c>
      <c r="R45">
        <v>9.3429783437632696E-5</v>
      </c>
      <c r="S45">
        <v>1.0458035898600316E-4</v>
      </c>
      <c r="T45">
        <v>3.517278410564076E-4</v>
      </c>
      <c r="U45">
        <v>5.1322748648672352E-4</v>
      </c>
      <c r="V45">
        <v>1.2514415045535376E-4</v>
      </c>
      <c r="W45">
        <v>9.3655874688758161E-4</v>
      </c>
      <c r="X45">
        <v>5.7341794723789996E-5</v>
      </c>
      <c r="Y45">
        <v>1.8324505116811885E-4</v>
      </c>
      <c r="Z45">
        <v>1.9007523135560619E-4</v>
      </c>
      <c r="AA45">
        <v>2.5118683210494683E-4</v>
      </c>
      <c r="AB45">
        <v>3.5601003813485679E-4</v>
      </c>
      <c r="AC45">
        <v>9.2262276871496384E-5</v>
      </c>
      <c r="AD45">
        <v>2.4527972735449976E-4</v>
      </c>
      <c r="AE45">
        <v>2.72044212447039E-4</v>
      </c>
      <c r="AF45">
        <v>2.0346561110429686E-4</v>
      </c>
      <c r="AG45">
        <v>1.6548517326030396E-4</v>
      </c>
      <c r="AH45">
        <v>1.13734083607618E-4</v>
      </c>
      <c r="AI45">
        <v>1.7652016113360886E-5</v>
      </c>
      <c r="AJ45">
        <v>1.1783649976618982E-4</v>
      </c>
      <c r="AK45">
        <v>1.5896777935441141E-5</v>
      </c>
      <c r="AL45">
        <v>3.1302182364779825E-5</v>
      </c>
      <c r="AM45">
        <v>6.5595700214981996E-5</v>
      </c>
      <c r="AN45">
        <v>3.1802960419247513E-5</v>
      </c>
    </row>
    <row r="46" spans="2:40" x14ac:dyDescent="0.25">
      <c r="D46" t="s">
        <v>5</v>
      </c>
      <c r="E46">
        <v>2.3335103530755441E-3</v>
      </c>
      <c r="F46">
        <v>2.5097722782019103E-3</v>
      </c>
      <c r="G46">
        <v>2.515945700253909E-3</v>
      </c>
      <c r="H46">
        <v>7.9578267809794247E-3</v>
      </c>
      <c r="I46">
        <v>5.2013427636431776E-3</v>
      </c>
      <c r="J46">
        <v>3.3688712451087721E-3</v>
      </c>
      <c r="K46">
        <v>1.6681612226393018E-3</v>
      </c>
      <c r="L46">
        <v>1.6393923697952575E-3</v>
      </c>
      <c r="M46">
        <v>7.4584357042471565E-4</v>
      </c>
      <c r="N46">
        <v>1.5317029632181671E-3</v>
      </c>
      <c r="O46">
        <v>1.7384884005792582E-3</v>
      </c>
      <c r="P46">
        <v>1.531630051082318E-3</v>
      </c>
      <c r="Q46">
        <v>3.495301376385779E-3</v>
      </c>
      <c r="R46">
        <v>2.5746403040485008E-3</v>
      </c>
      <c r="S46">
        <v>2.2550055664254292E-3</v>
      </c>
      <c r="T46">
        <v>1.9621945439969417E-3</v>
      </c>
      <c r="U46">
        <v>1.0525020015783766E-2</v>
      </c>
      <c r="V46">
        <v>2.7920250628285328E-3</v>
      </c>
      <c r="W46">
        <v>5.8031970036678008E-3</v>
      </c>
      <c r="X46">
        <v>1.0177806691196058E-2</v>
      </c>
      <c r="Y46">
        <v>1.9484044615625418E-3</v>
      </c>
      <c r="Z46">
        <v>2.8351607230860921E-3</v>
      </c>
      <c r="AA46">
        <v>2.5817914141125983E-3</v>
      </c>
      <c r="AB46">
        <v>1.7928664646069399E-3</v>
      </c>
      <c r="AC46">
        <v>1.1666924851433497E-3</v>
      </c>
      <c r="AD46">
        <v>4.4965326213866211E-3</v>
      </c>
      <c r="AE46">
        <v>6.0249314888001781E-3</v>
      </c>
      <c r="AF46">
        <v>1.1795978560770765E-3</v>
      </c>
      <c r="AG46">
        <v>2.1971393447402241E-3</v>
      </c>
      <c r="AH46">
        <v>5.4722791831381609E-3</v>
      </c>
      <c r="AI46">
        <v>2.9525821582208379E-3</v>
      </c>
      <c r="AJ46">
        <v>1.1044300507776579E-3</v>
      </c>
      <c r="AK46">
        <v>9.6885474753700442E-3</v>
      </c>
      <c r="AL46">
        <v>1.3726691608224233E-3</v>
      </c>
      <c r="AM46">
        <v>2.7257140628799154E-3</v>
      </c>
      <c r="AN46">
        <v>1.8377872269098674E-3</v>
      </c>
    </row>
    <row r="47" spans="2:40" x14ac:dyDescent="0.25">
      <c r="D47" t="s">
        <v>6</v>
      </c>
      <c r="E47">
        <v>5.7427968765619203E-2</v>
      </c>
      <c r="F47">
        <v>4.3597785726027218E-2</v>
      </c>
      <c r="G47">
        <v>3.8311122254491639E-2</v>
      </c>
      <c r="H47">
        <v>1.0920729115876477E-2</v>
      </c>
      <c r="I47">
        <v>7.2423247109370814E-3</v>
      </c>
      <c r="J47">
        <v>1.0039694757922622E-2</v>
      </c>
      <c r="K47">
        <v>3.5074128546448015E-2</v>
      </c>
      <c r="L47">
        <v>3.3627892295038715E-2</v>
      </c>
      <c r="M47">
        <v>4.3864275068656575E-2</v>
      </c>
      <c r="N47">
        <v>6.0664097711554454E-2</v>
      </c>
      <c r="O47">
        <v>4.4177472756062569E-2</v>
      </c>
      <c r="P47">
        <v>3.9813707274315886E-2</v>
      </c>
      <c r="Q47">
        <v>1.1490404351993918E-2</v>
      </c>
      <c r="R47">
        <v>8.4456887847329017E-3</v>
      </c>
      <c r="S47">
        <v>6.4588150727119976E-3</v>
      </c>
      <c r="T47">
        <v>5.0080253376484925E-2</v>
      </c>
      <c r="U47">
        <v>6.9547145514652631E-2</v>
      </c>
      <c r="V47">
        <v>1.660254890337878E-2</v>
      </c>
      <c r="W47">
        <v>0.18122904395402831</v>
      </c>
      <c r="X47">
        <v>1.1531288253149013E-2</v>
      </c>
      <c r="Y47">
        <v>7.0693208455463313E-2</v>
      </c>
      <c r="Z47">
        <v>0.11110585330771243</v>
      </c>
      <c r="AA47">
        <v>2.7354809725722452E-2</v>
      </c>
      <c r="AB47">
        <v>6.5470951546106673E-2</v>
      </c>
      <c r="AC47">
        <v>2.391135296647607E-2</v>
      </c>
      <c r="AD47">
        <v>1.0754703518145284E-2</v>
      </c>
      <c r="AE47">
        <v>8.6033317103978019E-3</v>
      </c>
      <c r="AF47">
        <v>2.6354276153069574E-2</v>
      </c>
      <c r="AG47">
        <v>3.4373980231737607E-2</v>
      </c>
      <c r="AH47">
        <v>7.9469365359931213E-3</v>
      </c>
      <c r="AI47">
        <v>1.1778052305640972E-2</v>
      </c>
      <c r="AJ47">
        <v>8.7104670466733747E-3</v>
      </c>
      <c r="AK47">
        <v>2.8163223676702608E-2</v>
      </c>
      <c r="AL47">
        <v>4.5199986461079818E-2</v>
      </c>
      <c r="AM47">
        <v>1.3540529207243251E-2</v>
      </c>
      <c r="AN47">
        <v>3.7064464223952376E-2</v>
      </c>
    </row>
    <row r="48" spans="2:40" x14ac:dyDescent="0.25">
      <c r="D48" t="s">
        <v>7</v>
      </c>
      <c r="E48">
        <v>1.1639720066767847E-2</v>
      </c>
      <c r="F48">
        <v>1.3587841603809398E-2</v>
      </c>
      <c r="G48">
        <v>3.4847568167271979E-3</v>
      </c>
      <c r="H48">
        <v>6.8276299871406895E-3</v>
      </c>
      <c r="I48">
        <v>1.948281927874668E-3</v>
      </c>
      <c r="J48">
        <v>8.4890614398099029E-3</v>
      </c>
      <c r="K48">
        <v>6.6022247689388712E-3</v>
      </c>
      <c r="L48">
        <v>1.5312337025090105E-3</v>
      </c>
      <c r="M48">
        <v>7.5817830816790185E-3</v>
      </c>
      <c r="N48">
        <v>9.8288761170682165E-3</v>
      </c>
      <c r="O48">
        <v>7.0906175904535441E-3</v>
      </c>
      <c r="P48">
        <v>7.8951004485272192E-3</v>
      </c>
      <c r="Q48">
        <v>1.2330866587694937E-2</v>
      </c>
      <c r="R48">
        <v>9.18377693125998E-3</v>
      </c>
      <c r="S48">
        <v>7.8369847885420424E-3</v>
      </c>
      <c r="T48">
        <v>1.4324865872434776E-2</v>
      </c>
      <c r="U48">
        <v>4.5300844191188778E-3</v>
      </c>
      <c r="V48">
        <v>1.35674565344124E-2</v>
      </c>
      <c r="W48">
        <v>1.2748193351175748E-2</v>
      </c>
      <c r="X48">
        <v>2.9304456704880811E-3</v>
      </c>
      <c r="Y48">
        <v>6.7329520665360401E-3</v>
      </c>
      <c r="Z48">
        <v>1.6935803674469563E-2</v>
      </c>
      <c r="AA48">
        <v>9.60849210203687E-3</v>
      </c>
      <c r="AB48">
        <v>1.2774264928501243E-2</v>
      </c>
      <c r="AC48">
        <v>1.0339333205380729E-2</v>
      </c>
      <c r="AD48">
        <v>1.1203693880185944E-2</v>
      </c>
      <c r="AE48">
        <v>1.0605817089501651E-2</v>
      </c>
      <c r="AF48">
        <v>7.5568277394458365E-3</v>
      </c>
      <c r="AG48">
        <v>1.3622618341979364E-2</v>
      </c>
      <c r="AH48">
        <v>3.2981618864047712E-3</v>
      </c>
      <c r="AI48">
        <v>3.9871085583489257E-3</v>
      </c>
      <c r="AJ48">
        <v>3.3089682278927704E-3</v>
      </c>
      <c r="AK48">
        <v>8.82374383697916E-4</v>
      </c>
      <c r="AL48">
        <v>5.501398388373633E-3</v>
      </c>
      <c r="AM48">
        <v>5.4164231874752247E-3</v>
      </c>
      <c r="AN48">
        <v>5.9708901575119405E-3</v>
      </c>
    </row>
    <row r="49" spans="4:40" x14ac:dyDescent="0.25">
      <c r="D49" t="s">
        <v>62</v>
      </c>
      <c r="E49">
        <v>0.21199712312096186</v>
      </c>
      <c r="F49">
        <v>0.14636560511580618</v>
      </c>
      <c r="G49">
        <v>0.22269253607050429</v>
      </c>
      <c r="H49">
        <v>9.5567066630746961E-2</v>
      </c>
      <c r="I49">
        <v>7.1649865412931307E-2</v>
      </c>
      <c r="J49">
        <v>5.6426710570632206E-2</v>
      </c>
      <c r="K49">
        <v>0.13137244940398166</v>
      </c>
      <c r="L49">
        <v>0.16101625688349505</v>
      </c>
      <c r="M49">
        <v>0.1559439811338077</v>
      </c>
      <c r="N49">
        <v>0.22614918334216777</v>
      </c>
      <c r="O49">
        <v>0.16032989191333546</v>
      </c>
      <c r="P49">
        <v>0.14368618376343723</v>
      </c>
      <c r="Q49">
        <v>5.9623434875673322E-2</v>
      </c>
      <c r="R49">
        <v>4.7302745270833627E-2</v>
      </c>
      <c r="S49">
        <v>3.7139616989229414E-2</v>
      </c>
      <c r="T49">
        <v>0.27806910648742333</v>
      </c>
      <c r="U49">
        <v>0.50844938991433353</v>
      </c>
      <c r="V49">
        <v>7.0974277043213296E-2</v>
      </c>
      <c r="W49">
        <v>0.75971911662694414</v>
      </c>
      <c r="X49">
        <v>0.12197372503373499</v>
      </c>
      <c r="Y49">
        <v>0.28710927545020165</v>
      </c>
      <c r="Z49">
        <v>0.37315980083313499</v>
      </c>
      <c r="AA49">
        <v>8.8610342064935566E-2</v>
      </c>
      <c r="AB49">
        <v>0.22080581499184077</v>
      </c>
      <c r="AC49">
        <v>0.1141040986113178</v>
      </c>
      <c r="AD49">
        <v>8.3450031282204226E-2</v>
      </c>
      <c r="AE49">
        <v>8.9981745297719115E-2</v>
      </c>
      <c r="AF49">
        <v>9.1264863811157934E-2</v>
      </c>
      <c r="AG49">
        <v>0.15881189580070737</v>
      </c>
      <c r="AH49">
        <v>7.7293789317164602E-2</v>
      </c>
      <c r="AI49">
        <v>5.6126134295945096E-2</v>
      </c>
      <c r="AJ49">
        <v>3.7661827926147272E-2</v>
      </c>
      <c r="AK49">
        <v>0.24101937653549765</v>
      </c>
      <c r="AL49">
        <v>0.15821915417904711</v>
      </c>
      <c r="AM49">
        <v>5.7570994764274311E-2</v>
      </c>
      <c r="AN49">
        <v>0.1059307766384673</v>
      </c>
    </row>
  </sheetData>
  <conditionalFormatting sqref="L4:L39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39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J39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39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3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3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3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39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3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7" workbookViewId="0">
      <selection activeCell="B31" sqref="B31"/>
    </sheetView>
  </sheetViews>
  <sheetFormatPr baseColWidth="10" defaultRowHeight="15" x14ac:dyDescent="0.25"/>
  <cols>
    <col min="1" max="1" width="20" customWidth="1"/>
    <col min="2" max="2" width="10" customWidth="1"/>
    <col min="3" max="3" width="9.140625" customWidth="1"/>
    <col min="4" max="4" width="9" customWidth="1"/>
    <col min="5" max="5" width="9.28515625" customWidth="1"/>
    <col min="6" max="6" width="8.42578125" customWidth="1"/>
    <col min="7" max="7" width="9.28515625" customWidth="1"/>
    <col min="8" max="9" width="9" customWidth="1"/>
    <col min="10" max="10" width="8.85546875" customWidth="1"/>
    <col min="11" max="11" width="8.7109375" customWidth="1"/>
    <col min="12" max="12" width="8.85546875" customWidth="1"/>
    <col min="13" max="13" width="10.5703125" customWidth="1"/>
  </cols>
  <sheetData>
    <row r="1" spans="1:13" ht="18.75" x14ac:dyDescent="0.3">
      <c r="A1" s="33" t="s">
        <v>79</v>
      </c>
    </row>
    <row r="2" spans="1:13" ht="15.75" x14ac:dyDescent="0.25">
      <c r="A2" s="34" t="s">
        <v>80</v>
      </c>
      <c r="B2" s="78" t="s">
        <v>45</v>
      </c>
      <c r="C2" s="78"/>
      <c r="D2" s="78"/>
      <c r="E2" s="78"/>
      <c r="F2" s="78"/>
      <c r="G2" s="78"/>
      <c r="H2" s="79" t="s">
        <v>46</v>
      </c>
      <c r="I2" s="79"/>
      <c r="J2" s="79"/>
      <c r="K2" s="79"/>
      <c r="L2" s="79"/>
      <c r="M2" s="79"/>
    </row>
    <row r="3" spans="1:13" x14ac:dyDescent="0.25">
      <c r="A3" s="3" t="s">
        <v>0</v>
      </c>
      <c r="B3" s="7">
        <v>9.7198898616647159E-3</v>
      </c>
      <c r="C3" s="7">
        <v>5.9379410867651233E-3</v>
      </c>
      <c r="D3" s="7">
        <v>1.7137032220861843E-2</v>
      </c>
      <c r="E3" s="7">
        <v>4.4251572726882781E-3</v>
      </c>
      <c r="F3" s="7">
        <v>4.0707703680088435E-3</v>
      </c>
      <c r="G3" s="7">
        <v>2.6647493791949629E-3</v>
      </c>
      <c r="H3" s="4">
        <v>5.3400979022472919E-3</v>
      </c>
      <c r="I3" s="4">
        <v>1.086838424797342E-2</v>
      </c>
      <c r="J3" s="4">
        <v>5.7046889065654853E-3</v>
      </c>
      <c r="K3" s="4">
        <v>8.4085780784541406E-3</v>
      </c>
      <c r="L3" s="4">
        <v>7.1005866995757028E-3</v>
      </c>
      <c r="M3" s="4">
        <v>5.6937034114464564E-3</v>
      </c>
    </row>
    <row r="4" spans="1:13" x14ac:dyDescent="0.25">
      <c r="A4" s="3" t="s">
        <v>1</v>
      </c>
      <c r="B4" s="7">
        <v>1.6631308627853333E-2</v>
      </c>
      <c r="C4" s="7">
        <v>1.1623381450312432E-2</v>
      </c>
      <c r="D4" s="7">
        <v>1.598900936198578E-2</v>
      </c>
      <c r="E4" s="7">
        <v>2.2399898828130813E-3</v>
      </c>
      <c r="F4" s="7">
        <v>2.3001657183517508E-3</v>
      </c>
      <c r="G4" s="7">
        <v>1.9940485157927323E-3</v>
      </c>
      <c r="H4" s="4">
        <v>5.6865644884922127E-3</v>
      </c>
      <c r="I4" s="4">
        <v>6.4917593427107857E-3</v>
      </c>
      <c r="J4" s="4">
        <v>6.4713453843182238E-3</v>
      </c>
      <c r="K4" s="4">
        <v>1.105117073271227E-2</v>
      </c>
      <c r="L4" s="4">
        <v>9.8370930200532194E-3</v>
      </c>
      <c r="M4" s="4">
        <v>5.3252518429376958E-3</v>
      </c>
    </row>
    <row r="5" spans="1:13" x14ac:dyDescent="0.25">
      <c r="A5" s="3" t="s">
        <v>2</v>
      </c>
      <c r="B5" s="7">
        <v>1.3801482741499817E-2</v>
      </c>
      <c r="C5" s="7">
        <v>1.0193206927493806E-2</v>
      </c>
      <c r="D5" s="7">
        <v>3.485704513848905E-2</v>
      </c>
      <c r="E5" s="7">
        <v>3.9100622459761036E-2</v>
      </c>
      <c r="F5" s="7">
        <v>3.1571511407687915E-2</v>
      </c>
      <c r="G5" s="7">
        <v>1.5660677996022047E-2</v>
      </c>
      <c r="H5" s="4">
        <v>1.3250793178600952E-2</v>
      </c>
      <c r="I5" s="4">
        <v>2.5315904349086885E-2</v>
      </c>
      <c r="J5" s="4">
        <v>1.2188232822316309E-2</v>
      </c>
      <c r="K5" s="4">
        <v>1.5529283768983082E-2</v>
      </c>
      <c r="L5" s="4">
        <v>1.5580928978040079E-2</v>
      </c>
      <c r="M5" s="4">
        <v>1.0598366318080289E-2</v>
      </c>
    </row>
    <row r="6" spans="1:13" x14ac:dyDescent="0.25">
      <c r="A6" s="3" t="s">
        <v>3</v>
      </c>
      <c r="B6" s="7">
        <v>0.10028197507506224</v>
      </c>
      <c r="C6" s="7">
        <v>5.8812805059951963E-2</v>
      </c>
      <c r="D6" s="7">
        <v>0.11016557852328852</v>
      </c>
      <c r="E6" s="7">
        <v>2.3651938186460868E-2</v>
      </c>
      <c r="F6" s="7">
        <v>1.9079309206262017E-2</v>
      </c>
      <c r="G6" s="7">
        <v>1.4144502579410302E-2</v>
      </c>
      <c r="H6" s="4">
        <v>6.366204207986681E-2</v>
      </c>
      <c r="I6" s="4">
        <v>8.1515821745531306E-2</v>
      </c>
      <c r="J6" s="4">
        <v>7.9129330127827871E-2</v>
      </c>
      <c r="K6" s="4">
        <v>0.11905288241207826</v>
      </c>
      <c r="L6" s="4">
        <v>7.4647050822331307E-2</v>
      </c>
      <c r="M6" s="4">
        <v>7.2767148235247825E-2</v>
      </c>
    </row>
    <row r="7" spans="1:13" x14ac:dyDescent="0.25">
      <c r="A7" s="3" t="s">
        <v>4</v>
      </c>
      <c r="B7" s="7">
        <v>1.6126762941916272E-4</v>
      </c>
      <c r="C7" s="7">
        <v>1.0287098324432467E-4</v>
      </c>
      <c r="D7" s="7">
        <v>2.3204605440636222E-4</v>
      </c>
      <c r="E7" s="7">
        <v>4.4317294502710608E-4</v>
      </c>
      <c r="F7" s="7">
        <v>2.3615931016586272E-4</v>
      </c>
      <c r="G7" s="7">
        <v>6.5104657370867558E-5</v>
      </c>
      <c r="H7" s="4">
        <v>8.8437216748211224E-5</v>
      </c>
      <c r="I7" s="4">
        <v>2.5868830849683168E-5</v>
      </c>
      <c r="J7" s="4">
        <v>2.5848217201950301E-4</v>
      </c>
      <c r="K7" s="4">
        <v>8.2591558099208594E-5</v>
      </c>
      <c r="L7" s="4">
        <v>1.5765364623977372E-4</v>
      </c>
      <c r="M7" s="4">
        <v>6.1276181799518E-5</v>
      </c>
    </row>
    <row r="8" spans="1:13" x14ac:dyDescent="0.25">
      <c r="A8" s="3" t="s">
        <v>5</v>
      </c>
      <c r="B8" s="7">
        <v>2.3335103530755441E-3</v>
      </c>
      <c r="C8" s="7">
        <v>2.5097722782019103E-3</v>
      </c>
      <c r="D8" s="7">
        <v>2.515945700253909E-3</v>
      </c>
      <c r="E8" s="7">
        <v>7.9578267809794247E-3</v>
      </c>
      <c r="F8" s="7">
        <v>5.2013427636431776E-3</v>
      </c>
      <c r="G8" s="7">
        <v>3.3688712451087721E-3</v>
      </c>
      <c r="H8" s="4">
        <v>1.6681612226393018E-3</v>
      </c>
      <c r="I8" s="4">
        <v>1.6393923697952575E-3</v>
      </c>
      <c r="J8" s="4">
        <v>7.4584357042471565E-4</v>
      </c>
      <c r="K8" s="4">
        <v>1.5317029632181671E-3</v>
      </c>
      <c r="L8" s="4">
        <v>1.7384884005792582E-3</v>
      </c>
      <c r="M8" s="4">
        <v>1.531630051082318E-3</v>
      </c>
    </row>
    <row r="9" spans="1:13" x14ac:dyDescent="0.25">
      <c r="A9" s="3" t="s">
        <v>6</v>
      </c>
      <c r="B9" s="7">
        <v>5.7427968765619203E-2</v>
      </c>
      <c r="C9" s="7">
        <v>4.3597785726027218E-2</v>
      </c>
      <c r="D9" s="7">
        <v>3.8311122254491639E-2</v>
      </c>
      <c r="E9" s="7">
        <v>1.0920729115876477E-2</v>
      </c>
      <c r="F9" s="7">
        <v>7.2423247109370814E-3</v>
      </c>
      <c r="G9" s="7">
        <v>1.0039694757922622E-2</v>
      </c>
      <c r="H9" s="4">
        <v>3.5074128546448015E-2</v>
      </c>
      <c r="I9" s="4">
        <v>3.3627892295038715E-2</v>
      </c>
      <c r="J9" s="4">
        <v>4.3864275068656575E-2</v>
      </c>
      <c r="K9" s="4">
        <v>6.0664097711554454E-2</v>
      </c>
      <c r="L9" s="4">
        <v>4.4177472756062569E-2</v>
      </c>
      <c r="M9" s="4">
        <v>3.9813707274315886E-2</v>
      </c>
    </row>
    <row r="10" spans="1:13" x14ac:dyDescent="0.25">
      <c r="A10" s="3" t="s">
        <v>7</v>
      </c>
      <c r="B10" s="7">
        <v>1.1639720066767847E-2</v>
      </c>
      <c r="C10" s="7">
        <v>1.3587841603809398E-2</v>
      </c>
      <c r="D10" s="7">
        <v>3.4847568167271979E-3</v>
      </c>
      <c r="E10" s="7">
        <v>6.8276299871406895E-3</v>
      </c>
      <c r="F10" s="7">
        <v>1.948281927874668E-3</v>
      </c>
      <c r="G10" s="7">
        <v>8.4890614398099029E-3</v>
      </c>
      <c r="H10" s="4">
        <v>6.6022247689388712E-3</v>
      </c>
      <c r="I10" s="4">
        <v>1.5312337025090105E-3</v>
      </c>
      <c r="J10" s="4">
        <v>7.5817830816790185E-3</v>
      </c>
      <c r="K10" s="4">
        <v>9.8288761170682165E-3</v>
      </c>
      <c r="L10" s="4">
        <v>7.0906175904535441E-3</v>
      </c>
      <c r="M10" s="4">
        <v>7.8951004485272192E-3</v>
      </c>
    </row>
    <row r="11" spans="1:13" x14ac:dyDescent="0.25">
      <c r="A11" s="3" t="s">
        <v>8</v>
      </c>
      <c r="B11" s="7">
        <v>0.21199712312096186</v>
      </c>
      <c r="C11" s="7">
        <v>0.14636560511580618</v>
      </c>
      <c r="D11" s="7">
        <v>0.22269253607050429</v>
      </c>
      <c r="E11" s="7">
        <v>9.5567066630746961E-2</v>
      </c>
      <c r="F11" s="7">
        <v>7.1649865412931307E-2</v>
      </c>
      <c r="G11" s="7">
        <v>5.6426710570632206E-2</v>
      </c>
      <c r="H11" s="4">
        <v>0.13137244940398166</v>
      </c>
      <c r="I11" s="4">
        <v>0.16101625688349505</v>
      </c>
      <c r="J11" s="4">
        <v>0.1559439811338077</v>
      </c>
      <c r="K11" s="4">
        <v>0.22614918334216777</v>
      </c>
      <c r="L11" s="4">
        <v>0.16032989191333546</v>
      </c>
      <c r="M11" s="4">
        <v>0.14368618376343723</v>
      </c>
    </row>
    <row r="12" spans="1:13" x14ac:dyDescent="0.25">
      <c r="A12" s="3"/>
      <c r="B12" s="7"/>
      <c r="C12" s="7"/>
      <c r="D12" s="7"/>
      <c r="E12" s="7"/>
      <c r="F12" s="7"/>
      <c r="G12" s="7"/>
      <c r="H12" s="4"/>
      <c r="I12" s="4"/>
      <c r="J12" s="4"/>
      <c r="K12" s="4"/>
      <c r="L12" s="4"/>
      <c r="M12" s="4"/>
    </row>
    <row r="13" spans="1:13" x14ac:dyDescent="0.25">
      <c r="B13" s="80" t="s">
        <v>47</v>
      </c>
      <c r="C13" s="80"/>
      <c r="D13" s="80"/>
      <c r="E13" s="80"/>
      <c r="F13" s="80"/>
      <c r="G13" s="80"/>
      <c r="H13" s="81" t="s">
        <v>48</v>
      </c>
      <c r="I13" s="81"/>
      <c r="J13" s="81"/>
      <c r="K13" s="81"/>
      <c r="L13" s="81"/>
      <c r="M13" s="81"/>
    </row>
    <row r="14" spans="1:13" x14ac:dyDescent="0.25">
      <c r="A14" s="3" t="s">
        <v>0</v>
      </c>
      <c r="B14" s="7">
        <v>3.3996379017671792E-3</v>
      </c>
      <c r="C14" s="7">
        <v>2.994530090174525E-3</v>
      </c>
      <c r="D14" s="7">
        <v>2.3368398956101831E-3</v>
      </c>
      <c r="E14" s="7">
        <v>2.5008755130611477E-2</v>
      </c>
      <c r="F14" s="7">
        <v>5.9361547514743401E-2</v>
      </c>
      <c r="G14" s="7">
        <v>3.1561050228534194E-3</v>
      </c>
      <c r="H14" s="4">
        <v>3.9580930919888291E-2</v>
      </c>
      <c r="I14" s="4">
        <v>5.3093157051352473E-3</v>
      </c>
      <c r="J14" s="4">
        <v>1.6714613046724416E-2</v>
      </c>
      <c r="K14" s="4">
        <v>1.2967648357501043E-2</v>
      </c>
      <c r="L14" s="4">
        <v>2.1439478559247748E-3</v>
      </c>
      <c r="M14" s="4">
        <v>7.7668601098904696E-3</v>
      </c>
    </row>
    <row r="15" spans="1:13" x14ac:dyDescent="0.25">
      <c r="A15" s="3" t="s">
        <v>1</v>
      </c>
      <c r="B15" s="7">
        <v>3.3946830385045467E-3</v>
      </c>
      <c r="C15" s="7">
        <v>2.0927850202069188E-3</v>
      </c>
      <c r="D15" s="7">
        <v>1.9243017714850989E-3</v>
      </c>
      <c r="E15" s="7">
        <v>2.6684511047232455E-2</v>
      </c>
      <c r="F15" s="7">
        <v>4.132404981765516E-2</v>
      </c>
      <c r="G15" s="7">
        <v>4.8774912187020819E-3</v>
      </c>
      <c r="H15" s="4">
        <v>4.245758937850079E-2</v>
      </c>
      <c r="I15" s="4">
        <v>2.4026993708191244E-3</v>
      </c>
      <c r="J15" s="4">
        <v>1.7559002446617331E-2</v>
      </c>
      <c r="K15" s="4">
        <v>1.94297249772078E-2</v>
      </c>
      <c r="L15" s="4">
        <v>3.6665197380658494E-3</v>
      </c>
      <c r="M15" s="4">
        <v>1.5814730886392226E-2</v>
      </c>
    </row>
    <row r="16" spans="1:13" x14ac:dyDescent="0.25">
      <c r="A16" s="3" t="s">
        <v>2</v>
      </c>
      <c r="B16" s="7">
        <v>1.0055142413647461E-2</v>
      </c>
      <c r="C16" s="7">
        <v>1.2345022008388391E-2</v>
      </c>
      <c r="D16" s="7">
        <v>7.4120728498523122E-3</v>
      </c>
      <c r="E16" s="7">
        <v>2.010814836670495E-2</v>
      </c>
      <c r="F16" s="7">
        <v>0.11474677268134452</v>
      </c>
      <c r="G16" s="7">
        <v>9.0102281912730793E-3</v>
      </c>
      <c r="H16" s="4">
        <v>0.10902653504711224</v>
      </c>
      <c r="I16" s="4">
        <v>6.0246229538670815E-2</v>
      </c>
      <c r="J16" s="4">
        <v>4.0748778940688707E-2</v>
      </c>
      <c r="K16" s="4">
        <v>3.294511600562549E-2</v>
      </c>
      <c r="L16" s="4">
        <v>1.1585015764383578E-2</v>
      </c>
      <c r="M16" s="4">
        <v>2.035964782366809E-2</v>
      </c>
    </row>
    <row r="17" spans="1:13" x14ac:dyDescent="0.25">
      <c r="A17" s="3" t="s">
        <v>3</v>
      </c>
      <c r="B17" s="7">
        <v>1.5384663238779484E-2</v>
      </c>
      <c r="C17" s="7">
        <v>9.5728723485847805E-3</v>
      </c>
      <c r="D17" s="7">
        <v>8.8110166856163481E-3</v>
      </c>
      <c r="E17" s="8">
        <v>0.1395486503089014</v>
      </c>
      <c r="F17" s="8">
        <v>0.20790154246454851</v>
      </c>
      <c r="G17" s="7">
        <v>2.0843277959309646E-2</v>
      </c>
      <c r="H17" s="5">
        <v>0.36793706822568339</v>
      </c>
      <c r="I17" s="6">
        <v>2.9318598009552867E-2</v>
      </c>
      <c r="J17" s="5">
        <v>0.1325290709814412</v>
      </c>
      <c r="K17" s="5">
        <v>0.17675041855617696</v>
      </c>
      <c r="L17" s="6">
        <v>3.1418578632584487E-2</v>
      </c>
      <c r="M17" s="4">
        <v>9.6470483194540241E-2</v>
      </c>
    </row>
    <row r="18" spans="1:13" x14ac:dyDescent="0.25">
      <c r="A18" s="3" t="s">
        <v>4</v>
      </c>
      <c r="B18" s="7">
        <v>7.2735966900024836E-5</v>
      </c>
      <c r="C18" s="7">
        <v>9.3429783437632696E-5</v>
      </c>
      <c r="D18" s="7">
        <v>1.0458035898600316E-4</v>
      </c>
      <c r="E18" s="7">
        <v>3.517278410564076E-4</v>
      </c>
      <c r="F18" s="7">
        <v>5.1322748648672352E-4</v>
      </c>
      <c r="G18" s="7">
        <v>1.2514415045535376E-4</v>
      </c>
      <c r="H18" s="4">
        <v>9.3655874688758161E-4</v>
      </c>
      <c r="I18" s="4">
        <v>5.7341794723789996E-5</v>
      </c>
      <c r="J18" s="4">
        <v>1.8324505116811885E-4</v>
      </c>
      <c r="K18" s="4">
        <v>1.9007523135560619E-4</v>
      </c>
      <c r="L18" s="4">
        <v>2.5118683210494683E-4</v>
      </c>
      <c r="M18" s="4">
        <v>3.5601003813485679E-4</v>
      </c>
    </row>
    <row r="19" spans="1:13" x14ac:dyDescent="0.25">
      <c r="A19" s="3" t="s">
        <v>5</v>
      </c>
      <c r="B19" s="7">
        <v>3.495301376385779E-3</v>
      </c>
      <c r="C19" s="7">
        <v>2.5746403040485008E-3</v>
      </c>
      <c r="D19" s="7">
        <v>2.2550055664254292E-3</v>
      </c>
      <c r="E19" s="7">
        <v>1.9621945439969417E-3</v>
      </c>
      <c r="F19" s="7">
        <v>1.0525020015783766E-2</v>
      </c>
      <c r="G19" s="7">
        <v>2.7920250628285328E-3</v>
      </c>
      <c r="H19" s="4">
        <v>5.8031970036678008E-3</v>
      </c>
      <c r="I19" s="4">
        <v>1.0177806691196058E-2</v>
      </c>
      <c r="J19" s="4">
        <v>1.9484044615625418E-3</v>
      </c>
      <c r="K19" s="4">
        <v>2.8351607230860921E-3</v>
      </c>
      <c r="L19" s="4">
        <v>2.5817914141125983E-3</v>
      </c>
      <c r="M19" s="4">
        <v>1.7928664646069399E-3</v>
      </c>
    </row>
    <row r="20" spans="1:13" x14ac:dyDescent="0.25">
      <c r="A20" s="3" t="s">
        <v>6</v>
      </c>
      <c r="B20" s="7">
        <v>1.1490404351993918E-2</v>
      </c>
      <c r="C20" s="7">
        <v>8.4456887847329017E-3</v>
      </c>
      <c r="D20" s="7">
        <v>6.4588150727119976E-3</v>
      </c>
      <c r="E20" s="7">
        <v>5.0080253376484925E-2</v>
      </c>
      <c r="F20" s="7">
        <v>6.9547145514652631E-2</v>
      </c>
      <c r="G20" s="7">
        <v>1.660254890337878E-2</v>
      </c>
      <c r="H20" s="4">
        <v>0.18122904395402831</v>
      </c>
      <c r="I20" s="4">
        <v>1.1531288253149013E-2</v>
      </c>
      <c r="J20" s="4">
        <v>7.0693208455463313E-2</v>
      </c>
      <c r="K20" s="4">
        <v>0.11110585330771243</v>
      </c>
      <c r="L20" s="4">
        <v>2.7354809725722452E-2</v>
      </c>
      <c r="M20" s="4">
        <v>6.5470951546106673E-2</v>
      </c>
    </row>
    <row r="21" spans="1:13" x14ac:dyDescent="0.25">
      <c r="A21" s="3" t="s">
        <v>7</v>
      </c>
      <c r="B21" s="7">
        <v>1.2330866587694937E-2</v>
      </c>
      <c r="C21" s="7">
        <v>9.18377693125998E-3</v>
      </c>
      <c r="D21" s="7">
        <v>7.8369847885420424E-3</v>
      </c>
      <c r="E21" s="7">
        <v>1.4324865872434776E-2</v>
      </c>
      <c r="F21" s="7">
        <v>4.5300844191188778E-3</v>
      </c>
      <c r="G21" s="7">
        <v>1.35674565344124E-2</v>
      </c>
      <c r="H21" s="4">
        <v>1.2748193351175748E-2</v>
      </c>
      <c r="I21" s="4">
        <v>2.9304456704880811E-3</v>
      </c>
      <c r="J21" s="4">
        <v>6.7329520665360401E-3</v>
      </c>
      <c r="K21" s="4">
        <v>1.6935803674469563E-2</v>
      </c>
      <c r="L21" s="4">
        <v>9.60849210203687E-3</v>
      </c>
      <c r="M21" s="4">
        <v>1.2774264928501243E-2</v>
      </c>
    </row>
    <row r="22" spans="1:13" x14ac:dyDescent="0.25">
      <c r="A22" s="3" t="s">
        <v>8</v>
      </c>
      <c r="B22" s="7">
        <v>5.9623434875673322E-2</v>
      </c>
      <c r="C22" s="7">
        <v>4.7302745270833627E-2</v>
      </c>
      <c r="D22" s="7">
        <v>3.7139616989229414E-2</v>
      </c>
      <c r="E22" s="8">
        <v>0.27806910648742333</v>
      </c>
      <c r="F22" s="8">
        <v>0.50844938991433353</v>
      </c>
      <c r="G22" s="7">
        <v>7.0974277043213296E-2</v>
      </c>
      <c r="H22" s="5">
        <v>0.75971911662694414</v>
      </c>
      <c r="I22" s="5">
        <v>0.12197372503373499</v>
      </c>
      <c r="J22" s="4">
        <v>0.28710927545020165</v>
      </c>
      <c r="K22" s="4">
        <v>0.37315980083313499</v>
      </c>
      <c r="L22" s="5">
        <v>8.8610342064935566E-2</v>
      </c>
      <c r="M22" s="4">
        <v>0.22080581499184077</v>
      </c>
    </row>
    <row r="23" spans="1:13" x14ac:dyDescent="0.25">
      <c r="A23" s="3"/>
      <c r="B23" s="7"/>
      <c r="C23" s="7"/>
      <c r="D23" s="7"/>
      <c r="E23" s="8"/>
      <c r="F23" s="8"/>
      <c r="G23" s="7"/>
      <c r="H23" s="5"/>
      <c r="I23" s="5"/>
      <c r="J23" s="4"/>
      <c r="K23" s="4"/>
      <c r="L23" s="5"/>
      <c r="M23" s="4"/>
    </row>
    <row r="24" spans="1:13" x14ac:dyDescent="0.25">
      <c r="B24" s="80" t="s">
        <v>49</v>
      </c>
      <c r="C24" s="80"/>
      <c r="D24" s="80"/>
      <c r="E24" s="80"/>
      <c r="F24" s="80"/>
      <c r="G24" s="80"/>
      <c r="H24" s="81" t="s">
        <v>50</v>
      </c>
      <c r="I24" s="81"/>
      <c r="J24" s="81"/>
      <c r="K24" s="81"/>
      <c r="L24" s="81"/>
      <c r="M24" s="81"/>
    </row>
    <row r="25" spans="1:13" x14ac:dyDescent="0.25">
      <c r="A25" s="3" t="s">
        <v>0</v>
      </c>
      <c r="B25" s="7">
        <v>3.9441555641022471E-3</v>
      </c>
      <c r="C25" s="7">
        <v>3.3713274189055426E-3</v>
      </c>
      <c r="D25" s="7">
        <v>3.1695097940472976E-3</v>
      </c>
      <c r="E25" s="7">
        <v>3.8143249325053807E-3</v>
      </c>
      <c r="F25" s="7">
        <v>6.1837156737058621E-3</v>
      </c>
      <c r="G25" s="7">
        <v>3.9559629412243454E-3</v>
      </c>
      <c r="H25" s="4">
        <v>1.9899254401073247E-3</v>
      </c>
      <c r="I25" s="4">
        <v>1.4215404352519673E-3</v>
      </c>
      <c r="J25" s="5">
        <v>1.1306856023062979E-2</v>
      </c>
      <c r="K25" s="5">
        <v>7.3244518758809668E-3</v>
      </c>
      <c r="L25" s="4">
        <v>2.4166974306937769E-3</v>
      </c>
      <c r="M25" s="4">
        <v>3.3937612573106475E-3</v>
      </c>
    </row>
    <row r="26" spans="1:13" x14ac:dyDescent="0.25">
      <c r="A26" s="3" t="s">
        <v>1</v>
      </c>
      <c r="B26" s="8">
        <v>9.3498464048415442E-3</v>
      </c>
      <c r="C26" s="7">
        <v>2.1453096392226169E-3</v>
      </c>
      <c r="D26" s="7">
        <v>2.2292382515241242E-3</v>
      </c>
      <c r="E26" s="7">
        <v>8.0706639677805003E-3</v>
      </c>
      <c r="F26" s="8">
        <v>1.1806227227414931E-2</v>
      </c>
      <c r="G26" s="7">
        <v>2.000612063105282E-3</v>
      </c>
      <c r="H26" s="5">
        <v>1.2256899173460013E-3</v>
      </c>
      <c r="I26" s="4">
        <v>1.385322458118428E-3</v>
      </c>
      <c r="J26" s="4">
        <v>4.7453214892343451E-3</v>
      </c>
      <c r="K26" s="4">
        <v>6.9452449059368834E-3</v>
      </c>
      <c r="L26" s="5">
        <v>1.2057495106658413E-3</v>
      </c>
      <c r="M26" s="4">
        <v>6.0563898963508092E-3</v>
      </c>
    </row>
    <row r="27" spans="1:13" x14ac:dyDescent="0.25">
      <c r="A27" s="3" t="s">
        <v>2</v>
      </c>
      <c r="B27" s="7">
        <v>9.5367505573891957E-3</v>
      </c>
      <c r="C27" s="7">
        <v>2.9629625178812801E-2</v>
      </c>
      <c r="D27" s="8">
        <v>3.8192141580984745E-2</v>
      </c>
      <c r="E27" s="8">
        <v>6.8402739681713842E-3</v>
      </c>
      <c r="F27" s="7">
        <v>1.3896401859625164E-2</v>
      </c>
      <c r="G27" s="7">
        <v>3.5863213011962207E-2</v>
      </c>
      <c r="H27" s="4">
        <v>2.434204628964963E-2</v>
      </c>
      <c r="I27" s="4">
        <v>1.0313394106593099E-2</v>
      </c>
      <c r="J27" s="5">
        <v>0.10892948891326848</v>
      </c>
      <c r="K27" s="4">
        <v>1.623207020945891E-2</v>
      </c>
      <c r="L27" s="4">
        <v>1.8384467065663841E-2</v>
      </c>
      <c r="M27" s="4">
        <v>1.0796457731915088E-2</v>
      </c>
    </row>
    <row r="28" spans="1:13" x14ac:dyDescent="0.25">
      <c r="A28" s="3" t="s">
        <v>3</v>
      </c>
      <c r="B28" s="7">
        <v>5.576370515111316E-2</v>
      </c>
      <c r="C28" s="7">
        <v>2.1603559298190918E-2</v>
      </c>
      <c r="D28" s="7">
        <v>2.0884731170016279E-2</v>
      </c>
      <c r="E28" s="7">
        <v>3.724543358300389E-2</v>
      </c>
      <c r="F28" s="8">
        <v>7.6566327948243904E-2</v>
      </c>
      <c r="G28" s="7">
        <v>1.864288961172909E-2</v>
      </c>
      <c r="H28" s="5">
        <v>9.8330776105180415E-3</v>
      </c>
      <c r="I28" s="4">
        <v>1.1299869101073789E-2</v>
      </c>
      <c r="J28" s="5">
        <v>7.728766779622584E-2</v>
      </c>
      <c r="K28" s="5">
        <v>7.5612030995129698E-2</v>
      </c>
      <c r="L28" s="4">
        <v>1.3815818599437476E-2</v>
      </c>
      <c r="M28" s="4">
        <v>4.0779223184097324E-2</v>
      </c>
    </row>
    <row r="29" spans="1:13" x14ac:dyDescent="0.25">
      <c r="A29" s="3" t="s">
        <v>4</v>
      </c>
      <c r="B29" s="7">
        <v>9.2262276871496384E-5</v>
      </c>
      <c r="C29" s="7">
        <v>2.4527972735449976E-4</v>
      </c>
      <c r="D29" s="7">
        <v>2.72044212447039E-4</v>
      </c>
      <c r="E29" s="7">
        <v>2.0346561110429686E-4</v>
      </c>
      <c r="F29" s="7">
        <v>1.6548517326030396E-4</v>
      </c>
      <c r="G29" s="8">
        <v>1.13734083607618E-4</v>
      </c>
      <c r="H29" s="4">
        <v>1.7652016113360886E-5</v>
      </c>
      <c r="I29" s="4">
        <v>1.1783649976618982E-4</v>
      </c>
      <c r="J29" s="4">
        <v>1.5896777935441141E-5</v>
      </c>
      <c r="K29" s="4">
        <v>3.1302182364779825E-5</v>
      </c>
      <c r="L29" s="4">
        <v>6.5595700214981996E-5</v>
      </c>
      <c r="M29" s="4">
        <v>3.1802960419247513E-5</v>
      </c>
    </row>
    <row r="30" spans="1:13" x14ac:dyDescent="0.25">
      <c r="A30" s="3" t="s">
        <v>5</v>
      </c>
      <c r="B30" s="7">
        <v>1.1666924851433497E-3</v>
      </c>
      <c r="C30" s="7">
        <v>4.4965326213866211E-3</v>
      </c>
      <c r="D30" s="7">
        <v>6.0249314888001781E-3</v>
      </c>
      <c r="E30" s="7">
        <v>1.1795978560770765E-3</v>
      </c>
      <c r="F30" s="7">
        <v>2.1971393447402241E-3</v>
      </c>
      <c r="G30" s="7">
        <v>5.4722791831381609E-3</v>
      </c>
      <c r="H30" s="4">
        <v>2.9525821582208379E-3</v>
      </c>
      <c r="I30" s="4">
        <v>1.1044300507776579E-3</v>
      </c>
      <c r="J30" s="5">
        <v>9.6885474753700442E-3</v>
      </c>
      <c r="K30" s="4">
        <v>1.3726691608224233E-3</v>
      </c>
      <c r="L30" s="4">
        <v>2.7257140628799154E-3</v>
      </c>
      <c r="M30" s="4">
        <v>1.8377872269098674E-3</v>
      </c>
    </row>
    <row r="31" spans="1:13" x14ac:dyDescent="0.25">
      <c r="A31" s="3" t="s">
        <v>6</v>
      </c>
      <c r="B31" s="7">
        <v>2.391135296647607E-2</v>
      </c>
      <c r="C31" s="8">
        <v>1.0754703518145284E-2</v>
      </c>
      <c r="D31" s="7">
        <v>8.6033317103978019E-3</v>
      </c>
      <c r="E31" s="7">
        <v>2.6354276153069574E-2</v>
      </c>
      <c r="F31" s="7">
        <v>3.4373980231737607E-2</v>
      </c>
      <c r="G31" s="8">
        <v>7.9469365359931213E-3</v>
      </c>
      <c r="H31" s="5">
        <v>1.1778052305640972E-2</v>
      </c>
      <c r="I31" s="5">
        <v>8.7104670466733747E-3</v>
      </c>
      <c r="J31" s="4">
        <v>2.8163223676702608E-2</v>
      </c>
      <c r="K31" s="4">
        <v>4.5199986461079818E-2</v>
      </c>
      <c r="L31" s="4">
        <v>1.3540529207243251E-2</v>
      </c>
      <c r="M31" s="4">
        <v>3.7064464223952376E-2</v>
      </c>
    </row>
    <row r="32" spans="1:13" x14ac:dyDescent="0.25">
      <c r="A32" s="3" t="s">
        <v>7</v>
      </c>
      <c r="B32" s="7">
        <v>1.0339333205380729E-2</v>
      </c>
      <c r="C32" s="8">
        <v>1.1203693880185944E-2</v>
      </c>
      <c r="D32" s="7">
        <v>1.0605817089501651E-2</v>
      </c>
      <c r="E32" s="7">
        <v>7.5568277394458365E-3</v>
      </c>
      <c r="F32" s="7">
        <v>1.3622618341979364E-2</v>
      </c>
      <c r="G32" s="8">
        <v>3.2981618864047712E-3</v>
      </c>
      <c r="H32" s="4">
        <v>3.9871085583489257E-3</v>
      </c>
      <c r="I32" s="4">
        <v>3.3089682278927704E-3</v>
      </c>
      <c r="J32" s="4">
        <v>8.82374383697916E-4</v>
      </c>
      <c r="K32" s="4">
        <v>5.501398388373633E-3</v>
      </c>
      <c r="L32" s="4">
        <v>5.4164231874752247E-3</v>
      </c>
      <c r="M32" s="4">
        <v>5.9708901575119405E-3</v>
      </c>
    </row>
    <row r="33" spans="1:13" x14ac:dyDescent="0.25">
      <c r="A33" s="19" t="s">
        <v>76</v>
      </c>
      <c r="B33" s="7">
        <v>0.1141040986113178</v>
      </c>
      <c r="C33" s="8">
        <v>8.3450031282204226E-2</v>
      </c>
      <c r="D33" s="7">
        <v>8.9981745297719115E-2</v>
      </c>
      <c r="E33" s="7">
        <v>9.1264863811157934E-2</v>
      </c>
      <c r="F33" s="7">
        <v>0.15881189580070737</v>
      </c>
      <c r="G33" s="8">
        <v>7.7293789317164602E-2</v>
      </c>
      <c r="H33" s="4">
        <v>5.6126134295945096E-2</v>
      </c>
      <c r="I33" s="4">
        <v>3.7661827926147272E-2</v>
      </c>
      <c r="J33" s="5">
        <v>0.24101937653549765</v>
      </c>
      <c r="K33" s="5">
        <v>0.15821915417904711</v>
      </c>
      <c r="L33" s="4">
        <v>5.7570994764274311E-2</v>
      </c>
      <c r="M33" s="4">
        <v>0.1059307766384673</v>
      </c>
    </row>
    <row r="34" spans="1:13" ht="15.75" thickBot="1" x14ac:dyDescent="0.3">
      <c r="B34" t="s">
        <v>63</v>
      </c>
    </row>
    <row r="35" spans="1:13" s="13" customFormat="1" ht="15.75" x14ac:dyDescent="0.25">
      <c r="A35" s="29" t="s">
        <v>77</v>
      </c>
      <c r="B35" s="74" t="s">
        <v>45</v>
      </c>
      <c r="C35" s="74"/>
      <c r="D35" s="74"/>
      <c r="E35" s="74"/>
      <c r="F35" s="74"/>
      <c r="G35" s="74"/>
      <c r="H35" s="75" t="s">
        <v>46</v>
      </c>
      <c r="I35" s="76"/>
      <c r="J35" s="76"/>
      <c r="K35" s="76"/>
      <c r="L35" s="76"/>
      <c r="M35" s="77"/>
    </row>
    <row r="36" spans="1:13" s="13" customFormat="1" x14ac:dyDescent="0.25">
      <c r="A36" s="30" t="s">
        <v>64</v>
      </c>
      <c r="B36" s="13">
        <f>B11*1000</f>
        <v>211.99712312096187</v>
      </c>
      <c r="C36" s="13">
        <f t="shared" ref="C36:M36" si="0">C11*1000</f>
        <v>146.36560511580618</v>
      </c>
      <c r="D36" s="13">
        <f t="shared" si="0"/>
        <v>222.6925360705043</v>
      </c>
      <c r="E36" s="13">
        <f t="shared" si="0"/>
        <v>95.567066630746965</v>
      </c>
      <c r="F36" s="13">
        <f t="shared" si="0"/>
        <v>71.649865412931305</v>
      </c>
      <c r="G36" s="13">
        <f t="shared" si="0"/>
        <v>56.426710570632203</v>
      </c>
      <c r="H36" s="22">
        <f t="shared" si="0"/>
        <v>131.37244940398165</v>
      </c>
      <c r="I36" s="20">
        <f t="shared" si="0"/>
        <v>161.01625688349506</v>
      </c>
      <c r="J36" s="20">
        <f t="shared" si="0"/>
        <v>155.94398113380771</v>
      </c>
      <c r="K36" s="20">
        <f t="shared" si="0"/>
        <v>226.14918334216776</v>
      </c>
      <c r="L36" s="20">
        <f t="shared" si="0"/>
        <v>160.32989191333547</v>
      </c>
      <c r="M36" s="23">
        <f t="shared" si="0"/>
        <v>143.68618376343721</v>
      </c>
    </row>
    <row r="37" spans="1:13" s="13" customFormat="1" x14ac:dyDescent="0.25">
      <c r="A37" s="30" t="s">
        <v>52</v>
      </c>
      <c r="B37" s="14">
        <f>B22*1000</f>
        <v>59.623434875673318</v>
      </c>
      <c r="C37" s="14">
        <f t="shared" ref="C37:M37" si="1">C22*1000</f>
        <v>47.302745270833626</v>
      </c>
      <c r="D37" s="14">
        <f t="shared" si="1"/>
        <v>37.139616989229417</v>
      </c>
      <c r="E37" s="14">
        <f t="shared" si="1"/>
        <v>278.06910648742331</v>
      </c>
      <c r="F37" s="14">
        <f t="shared" si="1"/>
        <v>508.44938991433355</v>
      </c>
      <c r="G37" s="14">
        <f t="shared" si="1"/>
        <v>70.974277043213291</v>
      </c>
      <c r="H37" s="24">
        <f t="shared" si="1"/>
        <v>759.71911662694413</v>
      </c>
      <c r="I37" s="21">
        <f t="shared" si="1"/>
        <v>121.97372503373499</v>
      </c>
      <c r="J37" s="21">
        <f t="shared" si="1"/>
        <v>287.10927545020166</v>
      </c>
      <c r="K37" s="21">
        <f t="shared" si="1"/>
        <v>373.15980083313497</v>
      </c>
      <c r="L37" s="21">
        <f t="shared" si="1"/>
        <v>88.610342064935566</v>
      </c>
      <c r="M37" s="25">
        <f t="shared" si="1"/>
        <v>220.80581499184078</v>
      </c>
    </row>
    <row r="38" spans="1:13" s="13" customFormat="1" ht="15.75" thickBot="1" x14ac:dyDescent="0.3">
      <c r="A38" s="30" t="s">
        <v>53</v>
      </c>
      <c r="B38" s="13">
        <f>B33*1000</f>
        <v>114.10409861131781</v>
      </c>
      <c r="C38" s="13">
        <f t="shared" ref="C38:M38" si="2">C33*1000</f>
        <v>83.450031282204222</v>
      </c>
      <c r="D38" s="13">
        <f t="shared" si="2"/>
        <v>89.981745297719115</v>
      </c>
      <c r="E38" s="13">
        <f t="shared" si="2"/>
        <v>91.264863811157937</v>
      </c>
      <c r="F38" s="13">
        <f t="shared" si="2"/>
        <v>158.81189580070736</v>
      </c>
      <c r="G38" s="13">
        <f t="shared" si="2"/>
        <v>77.293789317164595</v>
      </c>
      <c r="H38" s="26">
        <f t="shared" si="2"/>
        <v>56.126134295945093</v>
      </c>
      <c r="I38" s="27">
        <f t="shared" si="2"/>
        <v>37.661827926147275</v>
      </c>
      <c r="J38" s="27">
        <f t="shared" si="2"/>
        <v>241.01937653549766</v>
      </c>
      <c r="K38" s="27">
        <f t="shared" si="2"/>
        <v>158.21915417904711</v>
      </c>
      <c r="L38" s="27">
        <f t="shared" si="2"/>
        <v>57.57099476427431</v>
      </c>
      <c r="M38" s="28">
        <f t="shared" si="2"/>
        <v>105.93077663846729</v>
      </c>
    </row>
  </sheetData>
  <mergeCells count="8">
    <mergeCell ref="B35:G35"/>
    <mergeCell ref="H35:M35"/>
    <mergeCell ref="B2:G2"/>
    <mergeCell ref="H2:M2"/>
    <mergeCell ref="B13:G13"/>
    <mergeCell ref="H13:M13"/>
    <mergeCell ref="B24:G24"/>
    <mergeCell ref="H24:M2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13" workbookViewId="0">
      <selection activeCell="G43" sqref="G43"/>
    </sheetView>
  </sheetViews>
  <sheetFormatPr baseColWidth="10" defaultRowHeight="15" x14ac:dyDescent="0.25"/>
  <cols>
    <col min="12" max="12" width="12" bestFit="1" customWidth="1"/>
  </cols>
  <sheetData>
    <row r="1" spans="1:14" ht="18.75" x14ac:dyDescent="0.3">
      <c r="A1" s="33" t="s">
        <v>82</v>
      </c>
    </row>
    <row r="2" spans="1:14" ht="15.75" x14ac:dyDescent="0.25">
      <c r="C2" s="31" t="s">
        <v>45</v>
      </c>
      <c r="I2" s="32" t="s">
        <v>46</v>
      </c>
      <c r="J2" s="9"/>
      <c r="K2" s="9"/>
      <c r="L2" s="9"/>
      <c r="M2" s="9"/>
      <c r="N2" s="9"/>
    </row>
    <row r="3" spans="1:14" x14ac:dyDescent="0.25">
      <c r="A3" t="s">
        <v>98</v>
      </c>
      <c r="I3" s="9"/>
      <c r="J3" s="9"/>
      <c r="K3" s="9"/>
      <c r="L3" s="9"/>
      <c r="M3" s="9"/>
      <c r="N3" s="9"/>
    </row>
    <row r="4" spans="1:14" x14ac:dyDescent="0.25">
      <c r="A4" s="12" t="s">
        <v>65</v>
      </c>
      <c r="B4" s="3" t="s">
        <v>51</v>
      </c>
      <c r="C4" s="10">
        <v>8.6651824659999992</v>
      </c>
      <c r="D4" s="10">
        <v>8.0087390000000003</v>
      </c>
      <c r="E4" s="10">
        <v>9.148104</v>
      </c>
      <c r="F4" s="10">
        <v>8.549512</v>
      </c>
      <c r="G4" s="10">
        <v>8.5359149999999993</v>
      </c>
      <c r="H4" s="10">
        <v>8.8377689999999998</v>
      </c>
      <c r="I4" s="11">
        <v>16.02769</v>
      </c>
      <c r="J4" s="11">
        <v>12.091089999999999</v>
      </c>
      <c r="K4" s="11">
        <v>11.37242</v>
      </c>
      <c r="L4" s="11">
        <v>10.83211</v>
      </c>
      <c r="M4" s="11">
        <v>11.54129</v>
      </c>
      <c r="N4" s="11">
        <v>13.19209</v>
      </c>
    </row>
    <row r="5" spans="1:14" x14ac:dyDescent="0.25">
      <c r="B5" s="3" t="s">
        <v>52</v>
      </c>
      <c r="C5" s="10">
        <v>9.9805039999999998</v>
      </c>
      <c r="D5" s="10">
        <v>9.9805039999999998</v>
      </c>
      <c r="E5" s="10">
        <v>9.5779530000000008</v>
      </c>
      <c r="F5" s="10">
        <v>10.03163</v>
      </c>
      <c r="G5" s="10">
        <v>9.0139499999999995</v>
      </c>
      <c r="H5" s="10">
        <v>9.1238010000000003</v>
      </c>
      <c r="I5" s="11">
        <v>11.15765</v>
      </c>
      <c r="J5" s="11">
        <v>10.544230000000001</v>
      </c>
      <c r="K5" s="11">
        <v>9.9641140000000004</v>
      </c>
      <c r="L5" s="11">
        <v>10.9009</v>
      </c>
      <c r="M5" s="11">
        <v>9.9756900000000002</v>
      </c>
      <c r="N5" s="11">
        <v>10.422230000000001</v>
      </c>
    </row>
    <row r="6" spans="1:14" x14ac:dyDescent="0.25">
      <c r="B6" s="3" t="s">
        <v>53</v>
      </c>
      <c r="C6" s="10">
        <v>9.8428095679999998</v>
      </c>
      <c r="D6" s="10">
        <v>10.52867</v>
      </c>
      <c r="E6" s="10">
        <v>10.101800000000001</v>
      </c>
      <c r="F6" s="10">
        <v>10.490640000000001</v>
      </c>
      <c r="G6" s="10">
        <v>10.01102</v>
      </c>
      <c r="H6" s="10">
        <v>10.044739999999999</v>
      </c>
      <c r="I6" s="11">
        <v>16.549389999999999</v>
      </c>
      <c r="J6" s="11">
        <v>14.729559999999999</v>
      </c>
      <c r="K6" s="11">
        <v>18.168510000000001</v>
      </c>
      <c r="L6" s="11">
        <v>17.427510000000002</v>
      </c>
      <c r="M6" s="11">
        <v>16.79767</v>
      </c>
      <c r="N6" s="11">
        <v>15.319190000000001</v>
      </c>
    </row>
    <row r="7" spans="1:14" x14ac:dyDescent="0.25">
      <c r="A7" s="12" t="s">
        <v>54</v>
      </c>
      <c r="B7" s="3" t="s">
        <v>51</v>
      </c>
      <c r="C7" s="10">
        <v>1.7676750910000001</v>
      </c>
      <c r="D7" s="10">
        <v>1.7888250000000001</v>
      </c>
      <c r="E7" s="10">
        <v>1.861802</v>
      </c>
      <c r="F7" s="10">
        <v>1.679934</v>
      </c>
      <c r="G7" s="10">
        <v>1.398277</v>
      </c>
      <c r="H7" s="10">
        <v>1.546087</v>
      </c>
      <c r="I7" s="11">
        <v>3.1826859999999999</v>
      </c>
      <c r="J7" s="11">
        <v>2.8821669999999999</v>
      </c>
      <c r="K7" s="11">
        <v>3.0321479999999998</v>
      </c>
      <c r="L7" s="11">
        <v>2.4080979999999998</v>
      </c>
      <c r="M7" s="11">
        <v>2.8583340000000002</v>
      </c>
      <c r="N7" s="11">
        <v>2.5302410000000002</v>
      </c>
    </row>
    <row r="8" spans="1:14" x14ac:dyDescent="0.25">
      <c r="B8" s="3" t="s">
        <v>52</v>
      </c>
      <c r="C8" s="10">
        <v>1.2919849999999999</v>
      </c>
      <c r="D8" s="10">
        <v>1.565035</v>
      </c>
      <c r="E8" s="10">
        <v>1.7637830000000001</v>
      </c>
      <c r="F8" s="10">
        <v>1.422976</v>
      </c>
      <c r="G8" s="10">
        <v>1.5573790000000001</v>
      </c>
      <c r="H8" s="10">
        <v>1.272605</v>
      </c>
      <c r="I8" s="11">
        <v>1.7339659999999999</v>
      </c>
      <c r="J8" s="11">
        <v>1.856973</v>
      </c>
      <c r="K8" s="11">
        <v>1.6222099999999999</v>
      </c>
      <c r="L8" s="11">
        <v>2.087186</v>
      </c>
      <c r="M8" s="11">
        <v>1.5408839999999999</v>
      </c>
      <c r="N8" s="11">
        <v>1.796686</v>
      </c>
    </row>
    <row r="9" spans="1:14" x14ac:dyDescent="0.25">
      <c r="B9" s="3" t="s">
        <v>53</v>
      </c>
      <c r="C9" s="10">
        <v>1.5725227610000001</v>
      </c>
      <c r="D9" s="10">
        <v>1.7549570000000001</v>
      </c>
      <c r="E9" s="10">
        <v>1.73814</v>
      </c>
      <c r="F9" s="10">
        <v>1.389534</v>
      </c>
      <c r="G9" s="10">
        <v>1.442747</v>
      </c>
      <c r="H9" s="10">
        <v>1.4860070000000001</v>
      </c>
      <c r="I9" s="11">
        <v>2.8182149999999999</v>
      </c>
      <c r="J9" s="11">
        <v>3.8793030000000002</v>
      </c>
      <c r="K9" s="11">
        <v>3.424423</v>
      </c>
      <c r="L9" s="11">
        <v>3.4168609999999999</v>
      </c>
      <c r="M9" s="11">
        <v>2.7073659999999999</v>
      </c>
      <c r="N9" s="11">
        <v>2.6063930000000002</v>
      </c>
    </row>
    <row r="10" spans="1:14" x14ac:dyDescent="0.25">
      <c r="A10" s="12" t="s">
        <v>55</v>
      </c>
      <c r="B10" s="3" t="s">
        <v>51</v>
      </c>
      <c r="C10" s="10">
        <v>0.56849592500000001</v>
      </c>
      <c r="D10" s="10">
        <v>0.58510700000000004</v>
      </c>
      <c r="E10" s="10">
        <v>0.52038300000000004</v>
      </c>
      <c r="F10" s="10">
        <v>0.50089399999999995</v>
      </c>
      <c r="G10" s="10">
        <v>0.39164700000000002</v>
      </c>
      <c r="H10" s="10">
        <v>0.41382600000000003</v>
      </c>
      <c r="I10" s="11">
        <v>0.68094699999999997</v>
      </c>
      <c r="J10" s="11">
        <v>0.67638299999999996</v>
      </c>
      <c r="K10" s="11">
        <v>0.72007600000000005</v>
      </c>
      <c r="L10" s="11">
        <v>0.53891599999999995</v>
      </c>
      <c r="M10" s="11">
        <v>0.60075000000000001</v>
      </c>
      <c r="N10" s="11">
        <v>0.55277799999999999</v>
      </c>
    </row>
    <row r="11" spans="1:14" x14ac:dyDescent="0.25">
      <c r="B11" s="3" t="s">
        <v>52</v>
      </c>
      <c r="C11" s="10">
        <v>0.32756469100000002</v>
      </c>
      <c r="D11" s="10">
        <v>0.41977300000000001</v>
      </c>
      <c r="E11" s="10">
        <v>0.44048900000000002</v>
      </c>
      <c r="F11" s="10">
        <v>0.44090200000000002</v>
      </c>
      <c r="G11" s="10">
        <v>0.39211200000000002</v>
      </c>
      <c r="H11" s="10">
        <v>0.357709</v>
      </c>
      <c r="I11" s="11">
        <v>0.38926899999999998</v>
      </c>
      <c r="J11" s="11">
        <v>0.46617799999999998</v>
      </c>
      <c r="K11" s="11">
        <v>0.40274700000000002</v>
      </c>
      <c r="L11" s="11">
        <v>0.51083900000000004</v>
      </c>
      <c r="M11" s="11">
        <v>0.41924299999999998</v>
      </c>
      <c r="N11" s="11">
        <v>0.45030900000000001</v>
      </c>
    </row>
    <row r="12" spans="1:14" x14ac:dyDescent="0.25">
      <c r="B12" s="3" t="s">
        <v>53</v>
      </c>
      <c r="C12" s="10">
        <v>0.38595289300000002</v>
      </c>
      <c r="D12" s="10">
        <v>0.44830799999999998</v>
      </c>
      <c r="E12" s="10">
        <v>0.42427300000000001</v>
      </c>
      <c r="F12" s="10">
        <v>0.38572800000000002</v>
      </c>
      <c r="G12" s="10">
        <v>0.35897800000000002</v>
      </c>
      <c r="H12" s="10">
        <v>0.35877500000000001</v>
      </c>
      <c r="I12" s="11">
        <v>0.53506900000000002</v>
      </c>
      <c r="J12" s="11">
        <v>0.69025800000000004</v>
      </c>
      <c r="K12" s="11">
        <v>0.58130700000000002</v>
      </c>
      <c r="L12" s="11">
        <v>0.59290100000000001</v>
      </c>
      <c r="M12" s="11">
        <v>0.576878</v>
      </c>
      <c r="N12" s="11">
        <v>0.44091900000000001</v>
      </c>
    </row>
    <row r="13" spans="1:14" x14ac:dyDescent="0.25">
      <c r="A13" s="12" t="s">
        <v>56</v>
      </c>
      <c r="B13" s="3" t="s">
        <v>51</v>
      </c>
      <c r="C13" s="10">
        <v>0.49249817800000001</v>
      </c>
      <c r="D13" s="10">
        <v>0.50808500000000001</v>
      </c>
      <c r="E13" s="10">
        <v>0.474908</v>
      </c>
      <c r="F13" s="10">
        <v>0.465478</v>
      </c>
      <c r="G13" s="10">
        <v>0.33202999999999999</v>
      </c>
      <c r="H13" s="10">
        <v>0.34218500000000002</v>
      </c>
      <c r="I13" s="11">
        <v>0.76963599999999999</v>
      </c>
      <c r="J13" s="11">
        <v>0.80707200000000001</v>
      </c>
      <c r="K13" s="11">
        <v>0.777366</v>
      </c>
      <c r="L13" s="11">
        <v>0.62604599999999999</v>
      </c>
      <c r="M13" s="11">
        <v>0.73352200000000001</v>
      </c>
      <c r="N13" s="11">
        <v>0.63087099999999996</v>
      </c>
    </row>
    <row r="14" spans="1:14" x14ac:dyDescent="0.25">
      <c r="B14" s="3" t="s">
        <v>52</v>
      </c>
      <c r="C14" s="10">
        <v>0.31132517929999998</v>
      </c>
      <c r="D14" s="10">
        <v>0.37799100000000002</v>
      </c>
      <c r="E14" s="10">
        <v>0.35896</v>
      </c>
      <c r="F14" s="10">
        <v>0.36185</v>
      </c>
      <c r="G14" s="10">
        <v>0.31739400000000001</v>
      </c>
      <c r="H14" s="10">
        <v>0.30380200000000002</v>
      </c>
      <c r="I14" s="11">
        <v>0.42629600000000001</v>
      </c>
      <c r="J14" s="11">
        <v>0.46166299999999999</v>
      </c>
      <c r="K14" s="11">
        <v>0.329399</v>
      </c>
      <c r="L14" s="11">
        <v>0.50933099999999998</v>
      </c>
      <c r="M14" s="11">
        <v>0.43857200000000002</v>
      </c>
      <c r="N14" s="11">
        <v>0.464335</v>
      </c>
    </row>
    <row r="15" spans="1:14" x14ac:dyDescent="0.25">
      <c r="B15" s="3" t="s">
        <v>53</v>
      </c>
      <c r="C15" s="10">
        <v>0.32694633699999998</v>
      </c>
      <c r="D15" s="10">
        <v>0.36808999999999997</v>
      </c>
      <c r="E15" s="10">
        <v>0.36318800000000001</v>
      </c>
      <c r="F15" s="10">
        <v>0.333702</v>
      </c>
      <c r="G15" s="10">
        <v>0.33543000000000001</v>
      </c>
      <c r="H15" s="10">
        <v>0.30323600000000001</v>
      </c>
      <c r="I15" s="11">
        <v>0.56069800000000003</v>
      </c>
      <c r="J15" s="11">
        <v>0.56575500000000001</v>
      </c>
      <c r="K15" s="11">
        <v>0.66058499999999998</v>
      </c>
      <c r="L15" s="11">
        <v>0.65049100000000004</v>
      </c>
      <c r="M15" s="11">
        <v>0.659196</v>
      </c>
      <c r="N15" s="11">
        <v>0.50495699999999999</v>
      </c>
    </row>
    <row r="16" spans="1:14" x14ac:dyDescent="0.25">
      <c r="A16" s="12" t="s">
        <v>57</v>
      </c>
      <c r="B16" s="3" t="s">
        <v>51</v>
      </c>
      <c r="C16" s="10">
        <v>1.1929977759999999</v>
      </c>
      <c r="D16" s="10">
        <v>1.3064020000000001</v>
      </c>
      <c r="E16" s="10">
        <v>0.86577000000000004</v>
      </c>
      <c r="F16" s="10">
        <v>1.107583</v>
      </c>
      <c r="G16" s="10">
        <v>0.92124600000000001</v>
      </c>
      <c r="H16" s="10">
        <v>0.91696999999999995</v>
      </c>
      <c r="I16" s="11">
        <v>1.445047</v>
      </c>
      <c r="J16" s="11">
        <v>1.4385159999999999</v>
      </c>
      <c r="K16" s="11">
        <v>1.4038520000000001</v>
      </c>
      <c r="L16" s="11">
        <v>1.1430880000000001</v>
      </c>
      <c r="M16" s="11">
        <v>1.2899700000000001</v>
      </c>
      <c r="N16" s="11">
        <v>1.0839449999999999</v>
      </c>
    </row>
    <row r="17" spans="1:14" x14ac:dyDescent="0.25">
      <c r="B17" s="3" t="s">
        <v>52</v>
      </c>
      <c r="C17" s="10">
        <v>1.095761</v>
      </c>
      <c r="D17" s="10">
        <v>1.007457</v>
      </c>
      <c r="E17" s="10">
        <v>1.095761</v>
      </c>
      <c r="F17" s="10">
        <v>0.78513999999999995</v>
      </c>
      <c r="G17" s="10">
        <v>0.97633800000000004</v>
      </c>
      <c r="H17" s="10">
        <v>0.89213600000000004</v>
      </c>
      <c r="I17" s="11">
        <v>0.88147500000000001</v>
      </c>
      <c r="J17" s="11">
        <v>1.068595</v>
      </c>
      <c r="K17" s="11">
        <v>0.82440800000000003</v>
      </c>
      <c r="L17" s="11">
        <v>1.107783</v>
      </c>
      <c r="M17" s="11">
        <v>0.81693800000000005</v>
      </c>
      <c r="N17" s="11">
        <v>0.84990399999999999</v>
      </c>
    </row>
    <row r="18" spans="1:14" x14ac:dyDescent="0.25">
      <c r="B18" s="3" t="s">
        <v>53</v>
      </c>
      <c r="C18" s="10">
        <v>1.0563006829999999</v>
      </c>
      <c r="D18" s="10">
        <v>1.130779</v>
      </c>
      <c r="E18" s="10">
        <v>1.1090519999999999</v>
      </c>
      <c r="F18" s="10">
        <v>0.94095600000000001</v>
      </c>
      <c r="G18" s="10">
        <v>0.88431700000000002</v>
      </c>
      <c r="H18" s="10">
        <v>0.97864300000000004</v>
      </c>
      <c r="I18" s="11">
        <v>1.183176</v>
      </c>
      <c r="J18" s="11">
        <v>1.640158</v>
      </c>
      <c r="K18" s="11">
        <v>1.3293630000000001</v>
      </c>
      <c r="L18" s="11">
        <v>1.394765</v>
      </c>
      <c r="M18" s="11">
        <v>1.263897</v>
      </c>
      <c r="N18" s="11">
        <v>1.239314</v>
      </c>
    </row>
    <row r="19" spans="1:14" x14ac:dyDescent="0.25">
      <c r="A19" s="12" t="s">
        <v>58</v>
      </c>
      <c r="B19" s="3" t="s">
        <v>51</v>
      </c>
      <c r="C19" s="10">
        <v>0.70580631500000002</v>
      </c>
      <c r="D19" s="10">
        <v>0.61165000000000003</v>
      </c>
      <c r="E19" s="10">
        <v>0.68085799999999996</v>
      </c>
      <c r="F19" s="10">
        <v>0.59776600000000002</v>
      </c>
      <c r="G19" s="10">
        <v>0.62450700000000003</v>
      </c>
      <c r="H19" s="10">
        <v>0.65468400000000004</v>
      </c>
      <c r="I19" s="11">
        <v>1.3206059999999999</v>
      </c>
      <c r="J19" s="11">
        <v>0.86606399999999994</v>
      </c>
      <c r="K19" s="11">
        <v>0.734796</v>
      </c>
      <c r="L19" s="11">
        <v>0.75268999999999997</v>
      </c>
      <c r="M19" s="11">
        <v>0.88800400000000002</v>
      </c>
      <c r="N19" s="11">
        <v>0.97199400000000002</v>
      </c>
    </row>
    <row r="20" spans="1:14" x14ac:dyDescent="0.25">
      <c r="B20" s="3" t="s">
        <v>52</v>
      </c>
      <c r="C20" s="10">
        <v>0.74158800000000002</v>
      </c>
      <c r="D20" s="10">
        <v>0.75242100000000001</v>
      </c>
      <c r="E20" s="10">
        <v>0.70075200000000004</v>
      </c>
      <c r="F20" s="10">
        <v>0.74158800000000002</v>
      </c>
      <c r="G20" s="10">
        <v>0.67540599999999995</v>
      </c>
      <c r="H20" s="10">
        <v>0.65937900000000005</v>
      </c>
      <c r="I20" s="11">
        <v>0.91814300000000004</v>
      </c>
      <c r="J20" s="11">
        <v>0.770397</v>
      </c>
      <c r="K20" s="11">
        <v>0.70524200000000004</v>
      </c>
      <c r="L20" s="11">
        <v>0.78902300000000003</v>
      </c>
      <c r="M20" s="11">
        <v>0.69718000000000002</v>
      </c>
      <c r="N20" s="11">
        <v>0.74382800000000004</v>
      </c>
    </row>
    <row r="21" spans="1:14" x14ac:dyDescent="0.25">
      <c r="B21" s="3" t="s">
        <v>53</v>
      </c>
      <c r="C21" s="10">
        <v>0.68045675800000005</v>
      </c>
      <c r="D21" s="10">
        <v>0.77797099999999997</v>
      </c>
      <c r="E21" s="10">
        <v>0.70935199999999998</v>
      </c>
      <c r="F21" s="10">
        <v>0.71860599999999997</v>
      </c>
      <c r="G21" s="10">
        <v>0.67768200000000001</v>
      </c>
      <c r="H21" s="10">
        <v>0.69760599999999995</v>
      </c>
      <c r="I21" s="11">
        <v>1.1895039999999999</v>
      </c>
      <c r="J21" s="11">
        <v>1.0373969999999999</v>
      </c>
      <c r="K21" s="11">
        <v>1.348209</v>
      </c>
      <c r="L21" s="11">
        <v>1.234648</v>
      </c>
      <c r="M21" s="11">
        <v>1.1191720000000001</v>
      </c>
      <c r="N21" s="11">
        <v>1.027342</v>
      </c>
    </row>
    <row r="22" spans="1:14" x14ac:dyDescent="0.25">
      <c r="A22" s="12" t="s">
        <v>59</v>
      </c>
      <c r="B22" s="3" t="s">
        <v>51</v>
      </c>
      <c r="C22">
        <v>5.3919530000000007E-2</v>
      </c>
      <c r="D22">
        <v>3.3484367000000001E-2</v>
      </c>
      <c r="E22">
        <v>3.3582945000000003E-2</v>
      </c>
      <c r="F22">
        <v>2.4284675000000002E-2</v>
      </c>
      <c r="G22">
        <v>1.8132047000000002E-2</v>
      </c>
      <c r="H22">
        <v>1.5670012000000001E-2</v>
      </c>
      <c r="I22" s="9">
        <v>1.9815847000000001E-2</v>
      </c>
      <c r="J22" s="9">
        <v>2.1933181E-2</v>
      </c>
      <c r="K22" s="9">
        <v>2.1545749999999999E-2</v>
      </c>
      <c r="L22" s="9">
        <v>2.3048674000000002E-2</v>
      </c>
      <c r="M22" s="9">
        <v>3.3551048999999999E-2</v>
      </c>
      <c r="N22" s="9">
        <v>3.5137181000000003E-2</v>
      </c>
    </row>
    <row r="23" spans="1:14" x14ac:dyDescent="0.25">
      <c r="B23" s="3" t="s">
        <v>52</v>
      </c>
      <c r="C23">
        <v>3.1271534999999996E-2</v>
      </c>
      <c r="D23">
        <v>3.7879368000000004E-2</v>
      </c>
      <c r="E23">
        <v>4.0716459000000003E-2</v>
      </c>
      <c r="F23">
        <v>4.2157174999999998E-2</v>
      </c>
      <c r="G23">
        <v>4.1087023E-2</v>
      </c>
      <c r="H23">
        <v>4.2358048999999995E-2</v>
      </c>
      <c r="I23" s="9">
        <v>3.5480822000000002E-2</v>
      </c>
      <c r="J23" s="9">
        <v>4.4091301999999999E-2</v>
      </c>
      <c r="K23" s="9">
        <v>4.6100932000000004E-2</v>
      </c>
      <c r="L23" s="9">
        <v>5.2239607999999993E-2</v>
      </c>
      <c r="M23" s="9">
        <v>4.4695787000000001E-2</v>
      </c>
      <c r="N23" s="9">
        <v>4.4157008999999997E-2</v>
      </c>
    </row>
    <row r="24" spans="1:14" x14ac:dyDescent="0.25">
      <c r="B24" s="3" t="s">
        <v>53</v>
      </c>
      <c r="C24">
        <v>3.3688058999999999E-2</v>
      </c>
      <c r="D24">
        <v>3.6201910000000004E-2</v>
      </c>
      <c r="E24">
        <v>2.8577907E-2</v>
      </c>
      <c r="F24">
        <v>2.9885414000000003E-2</v>
      </c>
      <c r="G24">
        <v>2.3214721000000001E-2</v>
      </c>
      <c r="H24">
        <v>2.7826150000000001E-2</v>
      </c>
      <c r="I24" s="9">
        <v>2.3675241E-2</v>
      </c>
      <c r="J24" s="9">
        <v>1.8107698000000002E-2</v>
      </c>
      <c r="K24" s="9">
        <v>1.9901525999999999E-2</v>
      </c>
      <c r="L24" s="9">
        <v>1.6472414999999997E-2</v>
      </c>
      <c r="M24" s="9">
        <v>1.5790827E-2</v>
      </c>
      <c r="N24" s="9">
        <v>1.3743155E-2</v>
      </c>
    </row>
    <row r="26" spans="1:14" x14ac:dyDescent="0.25">
      <c r="A26" s="12" t="s">
        <v>69</v>
      </c>
      <c r="B26" s="3" t="s">
        <v>51</v>
      </c>
      <c r="C26">
        <f>C4/C7</f>
        <v>4.9020221590032005</v>
      </c>
      <c r="D26">
        <f t="shared" ref="D26:N26" si="0">D4/D7</f>
        <v>4.4770947409612454</v>
      </c>
      <c r="E26">
        <f t="shared" si="0"/>
        <v>4.9135751277525754</v>
      </c>
      <c r="F26">
        <f t="shared" si="0"/>
        <v>5.089195170762661</v>
      </c>
      <c r="G26">
        <f t="shared" si="0"/>
        <v>6.1045951553233007</v>
      </c>
      <c r="H26">
        <f t="shared" si="0"/>
        <v>5.7162171339646477</v>
      </c>
      <c r="I26" s="9">
        <f t="shared" si="0"/>
        <v>5.0359004941109493</v>
      </c>
      <c r="J26" s="9">
        <f t="shared" si="0"/>
        <v>4.1951385884301642</v>
      </c>
      <c r="K26" s="9">
        <f t="shared" si="0"/>
        <v>3.7506150755174223</v>
      </c>
      <c r="L26" s="9">
        <f t="shared" si="0"/>
        <v>4.498201485155505</v>
      </c>
      <c r="M26" s="9">
        <f t="shared" si="0"/>
        <v>4.0377681544564066</v>
      </c>
      <c r="N26" s="9">
        <f t="shared" si="0"/>
        <v>5.213768174652138</v>
      </c>
    </row>
    <row r="27" spans="1:14" x14ac:dyDescent="0.25">
      <c r="B27" s="3" t="s">
        <v>52</v>
      </c>
      <c r="C27">
        <f t="shared" ref="C27:N28" si="1">C5/C8</f>
        <v>7.7249379830261189</v>
      </c>
      <c r="D27">
        <f t="shared" si="1"/>
        <v>6.3771762292856069</v>
      </c>
      <c r="E27">
        <f t="shared" si="1"/>
        <v>5.4303465902551507</v>
      </c>
      <c r="F27">
        <f t="shared" si="1"/>
        <v>7.049753474408563</v>
      </c>
      <c r="G27">
        <f t="shared" si="1"/>
        <v>5.7878974867389372</v>
      </c>
      <c r="H27">
        <f t="shared" si="1"/>
        <v>7.1693895592112247</v>
      </c>
      <c r="I27" s="9">
        <f t="shared" si="1"/>
        <v>6.434757082895513</v>
      </c>
      <c r="J27" s="9">
        <f t="shared" si="1"/>
        <v>5.6781816429210341</v>
      </c>
      <c r="K27" s="9">
        <f t="shared" si="1"/>
        <v>6.1423083324600398</v>
      </c>
      <c r="L27" s="9">
        <f t="shared" si="1"/>
        <v>5.2227736291830249</v>
      </c>
      <c r="M27" s="9">
        <f t="shared" si="1"/>
        <v>6.4740045324631836</v>
      </c>
      <c r="N27" s="9">
        <f t="shared" si="1"/>
        <v>5.8008077093047978</v>
      </c>
    </row>
    <row r="28" spans="1:14" x14ac:dyDescent="0.25">
      <c r="B28" s="3" t="s">
        <v>53</v>
      </c>
      <c r="C28">
        <f t="shared" si="1"/>
        <v>6.2592477591489688</v>
      </c>
      <c r="D28">
        <f t="shared" si="1"/>
        <v>5.9993891588226944</v>
      </c>
      <c r="E28">
        <f t="shared" si="1"/>
        <v>5.8118448456395919</v>
      </c>
      <c r="F28">
        <f t="shared" si="1"/>
        <v>7.5497540902201745</v>
      </c>
      <c r="G28">
        <f t="shared" si="1"/>
        <v>6.9388603823123534</v>
      </c>
      <c r="H28">
        <f t="shared" si="1"/>
        <v>6.7595509307829627</v>
      </c>
      <c r="I28" s="9">
        <f t="shared" si="1"/>
        <v>5.8722950520098713</v>
      </c>
      <c r="J28" s="9">
        <f t="shared" si="1"/>
        <v>3.7969604333561979</v>
      </c>
      <c r="K28" s="9">
        <f t="shared" si="1"/>
        <v>5.3055682665371657</v>
      </c>
      <c r="L28" s="9">
        <f t="shared" si="1"/>
        <v>5.1004445308135162</v>
      </c>
      <c r="M28" s="9">
        <f t="shared" si="1"/>
        <v>6.2044326478207976</v>
      </c>
      <c r="N28" s="9">
        <f t="shared" si="1"/>
        <v>5.8775441769525933</v>
      </c>
    </row>
    <row r="30" spans="1:14" x14ac:dyDescent="0.25">
      <c r="A30" s="12" t="s">
        <v>70</v>
      </c>
      <c r="B30" s="3" t="s">
        <v>51</v>
      </c>
      <c r="C30">
        <f>C4/C10</f>
        <v>15.242294772825327</v>
      </c>
      <c r="D30">
        <f t="shared" ref="D30:N30" si="2">D4/D10</f>
        <v>13.687648583934219</v>
      </c>
      <c r="E30">
        <f t="shared" si="2"/>
        <v>17.579559670473476</v>
      </c>
      <c r="F30">
        <f t="shared" si="2"/>
        <v>17.068505512144288</v>
      </c>
      <c r="G30">
        <f t="shared" si="2"/>
        <v>21.79491991512765</v>
      </c>
      <c r="H30">
        <f t="shared" si="2"/>
        <v>21.356243928607675</v>
      </c>
      <c r="I30" s="9">
        <f t="shared" si="2"/>
        <v>23.537353127335901</v>
      </c>
      <c r="J30" s="9">
        <f t="shared" si="2"/>
        <v>17.876099783702429</v>
      </c>
      <c r="K30" s="9">
        <f t="shared" si="2"/>
        <v>15.793360700814913</v>
      </c>
      <c r="L30" s="9">
        <f t="shared" si="2"/>
        <v>20.099811473402166</v>
      </c>
      <c r="M30" s="9">
        <f t="shared" si="2"/>
        <v>19.211468997086975</v>
      </c>
      <c r="N30" s="9">
        <f t="shared" si="2"/>
        <v>23.865077843184789</v>
      </c>
    </row>
    <row r="31" spans="1:14" x14ac:dyDescent="0.25">
      <c r="B31" s="3" t="s">
        <v>52</v>
      </c>
      <c r="C31">
        <f>C5/C11</f>
        <v>30.468802878390818</v>
      </c>
      <c r="D31">
        <f t="shared" ref="D31:N31" si="3">D5/D11</f>
        <v>23.775955099541893</v>
      </c>
      <c r="E31">
        <f t="shared" si="3"/>
        <v>21.743909609547572</v>
      </c>
      <c r="F31">
        <f t="shared" si="3"/>
        <v>22.752516432223032</v>
      </c>
      <c r="G31">
        <f t="shared" si="3"/>
        <v>22.988202350348878</v>
      </c>
      <c r="H31">
        <f t="shared" si="3"/>
        <v>25.506210355344709</v>
      </c>
      <c r="I31" s="9">
        <f t="shared" si="3"/>
        <v>28.663083882867635</v>
      </c>
      <c r="J31" s="9">
        <f t="shared" si="3"/>
        <v>22.618463333748057</v>
      </c>
      <c r="K31" s="9">
        <f t="shared" si="3"/>
        <v>24.740380437346523</v>
      </c>
      <c r="L31" s="9">
        <f t="shared" si="3"/>
        <v>21.339208635206003</v>
      </c>
      <c r="M31" s="9">
        <f t="shared" si="3"/>
        <v>23.794529664180441</v>
      </c>
      <c r="N31" s="9">
        <f t="shared" si="3"/>
        <v>23.144618473092923</v>
      </c>
    </row>
    <row r="32" spans="1:14" x14ac:dyDescent="0.25">
      <c r="B32" s="3" t="s">
        <v>53</v>
      </c>
      <c r="C32">
        <f t="shared" ref="C32:N32" si="4">C6/C12</f>
        <v>25.502618963397691</v>
      </c>
      <c r="D32">
        <f t="shared" si="4"/>
        <v>23.485349358030639</v>
      </c>
      <c r="E32">
        <f t="shared" si="4"/>
        <v>23.809669717375371</v>
      </c>
      <c r="F32">
        <f t="shared" si="4"/>
        <v>27.196988551518171</v>
      </c>
      <c r="G32">
        <f t="shared" si="4"/>
        <v>27.887558569048799</v>
      </c>
      <c r="H32">
        <f t="shared" si="4"/>
        <v>27.997324228276771</v>
      </c>
      <c r="I32" s="9">
        <f t="shared" si="4"/>
        <v>30.929450220438856</v>
      </c>
      <c r="J32" s="9">
        <f t="shared" si="4"/>
        <v>21.339209397066021</v>
      </c>
      <c r="K32" s="9">
        <f t="shared" si="4"/>
        <v>31.254586646986876</v>
      </c>
      <c r="L32" s="9">
        <f t="shared" si="4"/>
        <v>29.393625579987219</v>
      </c>
      <c r="M32" s="9">
        <f t="shared" si="4"/>
        <v>29.118236438207038</v>
      </c>
      <c r="N32" s="9">
        <f t="shared" si="4"/>
        <v>34.743773799722852</v>
      </c>
    </row>
    <row r="34" spans="1:14" x14ac:dyDescent="0.25">
      <c r="A34" s="12" t="s">
        <v>71</v>
      </c>
      <c r="B34" s="3" t="s">
        <v>51</v>
      </c>
      <c r="C34">
        <f>C4/C19</f>
        <v>12.276997643468235</v>
      </c>
      <c r="D34">
        <f t="shared" ref="D34:N34" si="5">D4/D19</f>
        <v>13.093663042589716</v>
      </c>
      <c r="E34">
        <f t="shared" si="5"/>
        <v>13.436140869314894</v>
      </c>
      <c r="F34">
        <f t="shared" si="5"/>
        <v>14.302439416092584</v>
      </c>
      <c r="G34">
        <f t="shared" si="5"/>
        <v>13.668245512059912</v>
      </c>
      <c r="H34">
        <f t="shared" si="5"/>
        <v>13.499289733673038</v>
      </c>
      <c r="I34" s="9">
        <f t="shared" si="5"/>
        <v>12.136617583139861</v>
      </c>
      <c r="J34" s="9">
        <f t="shared" si="5"/>
        <v>13.960965933233572</v>
      </c>
      <c r="K34" s="9">
        <f t="shared" si="5"/>
        <v>15.476975922568984</v>
      </c>
      <c r="L34" s="9">
        <f t="shared" si="5"/>
        <v>14.391196907093226</v>
      </c>
      <c r="M34" s="9">
        <f t="shared" si="5"/>
        <v>12.996889653650209</v>
      </c>
      <c r="N34" s="9">
        <f t="shared" si="5"/>
        <v>13.572192832466044</v>
      </c>
    </row>
    <row r="35" spans="1:14" x14ac:dyDescent="0.25">
      <c r="B35" s="3" t="s">
        <v>52</v>
      </c>
      <c r="C35">
        <f t="shared" ref="C35:N36" si="6">C5/C20</f>
        <v>13.458286811544955</v>
      </c>
      <c r="D35">
        <f t="shared" si="6"/>
        <v>13.264520793545103</v>
      </c>
      <c r="E35">
        <f t="shared" si="6"/>
        <v>13.668106548393727</v>
      </c>
      <c r="F35">
        <f t="shared" si="6"/>
        <v>13.527228056548919</v>
      </c>
      <c r="G35">
        <f t="shared" si="6"/>
        <v>13.345972644601913</v>
      </c>
      <c r="H35">
        <f t="shared" si="6"/>
        <v>13.83696023076258</v>
      </c>
      <c r="I35" s="9">
        <f t="shared" si="6"/>
        <v>12.15240980980087</v>
      </c>
      <c r="J35" s="9">
        <f t="shared" si="6"/>
        <v>13.686748520567967</v>
      </c>
      <c r="K35" s="9">
        <f t="shared" si="6"/>
        <v>14.12864520263966</v>
      </c>
      <c r="L35" s="9">
        <f t="shared" si="6"/>
        <v>13.815693585611573</v>
      </c>
      <c r="M35" s="9">
        <f t="shared" si="6"/>
        <v>14.308629048452337</v>
      </c>
      <c r="N35" s="9">
        <f t="shared" si="6"/>
        <v>14.011612899756395</v>
      </c>
    </row>
    <row r="36" spans="1:14" x14ac:dyDescent="0.25">
      <c r="B36" s="3" t="s">
        <v>53</v>
      </c>
      <c r="C36">
        <f t="shared" si="6"/>
        <v>14.465003767366506</v>
      </c>
      <c r="D36">
        <f t="shared" si="6"/>
        <v>13.533499320668765</v>
      </c>
      <c r="E36">
        <f t="shared" si="6"/>
        <v>14.24088463837418</v>
      </c>
      <c r="F36">
        <f t="shared" si="6"/>
        <v>14.598597840819588</v>
      </c>
      <c r="G36">
        <f t="shared" si="6"/>
        <v>14.772444893032425</v>
      </c>
      <c r="H36">
        <f t="shared" si="6"/>
        <v>14.398872716117694</v>
      </c>
      <c r="I36" s="9">
        <f t="shared" si="6"/>
        <v>13.912849389325299</v>
      </c>
      <c r="J36" s="9">
        <f t="shared" si="6"/>
        <v>14.198575858615362</v>
      </c>
      <c r="K36" s="9">
        <f t="shared" si="6"/>
        <v>13.476033760344279</v>
      </c>
      <c r="L36" s="9">
        <f t="shared" si="6"/>
        <v>14.115367294969904</v>
      </c>
      <c r="M36" s="9">
        <f t="shared" si="6"/>
        <v>15.009015593671034</v>
      </c>
      <c r="N36" s="9">
        <f t="shared" si="6"/>
        <v>14.911480305487366</v>
      </c>
    </row>
    <row r="38" spans="1:14" x14ac:dyDescent="0.25">
      <c r="A38" s="12" t="s">
        <v>72</v>
      </c>
      <c r="B38" s="3" t="s">
        <v>51</v>
      </c>
      <c r="C38">
        <f>C19/C22</f>
        <v>13.08999382969399</v>
      </c>
      <c r="D38">
        <f t="shared" ref="D38:N38" si="7">D19/D22</f>
        <v>18.266733248981531</v>
      </c>
      <c r="E38">
        <f t="shared" si="7"/>
        <v>20.273921777854799</v>
      </c>
      <c r="F38">
        <f t="shared" si="7"/>
        <v>24.614947492605932</v>
      </c>
      <c r="G38">
        <f t="shared" si="7"/>
        <v>34.442167505963333</v>
      </c>
      <c r="H38">
        <f t="shared" si="7"/>
        <v>41.779419186149951</v>
      </c>
      <c r="I38" s="9">
        <f t="shared" si="7"/>
        <v>66.643934019070684</v>
      </c>
      <c r="J38" s="9">
        <f t="shared" si="7"/>
        <v>39.486474852872455</v>
      </c>
      <c r="K38" s="9">
        <f t="shared" si="7"/>
        <v>34.103988025480668</v>
      </c>
      <c r="L38" s="9">
        <f t="shared" si="7"/>
        <v>32.65654241107319</v>
      </c>
      <c r="M38" s="9">
        <f t="shared" si="7"/>
        <v>26.467249950962785</v>
      </c>
      <c r="N38" s="9">
        <f t="shared" si="7"/>
        <v>27.662833851127669</v>
      </c>
    </row>
    <row r="39" spans="1:14" x14ac:dyDescent="0.25">
      <c r="B39" s="3" t="s">
        <v>52</v>
      </c>
      <c r="C39">
        <f t="shared" ref="C39:N40" si="8">C20/C23</f>
        <v>23.714473881758607</v>
      </c>
      <c r="D39">
        <f t="shared" si="8"/>
        <v>19.863610184837295</v>
      </c>
      <c r="E39">
        <f t="shared" si="8"/>
        <v>17.210533951392971</v>
      </c>
      <c r="F39">
        <f t="shared" si="8"/>
        <v>17.591026912975074</v>
      </c>
      <c r="G39">
        <f t="shared" si="8"/>
        <v>16.438426312853085</v>
      </c>
      <c r="H39">
        <f t="shared" si="8"/>
        <v>15.566793456421946</v>
      </c>
      <c r="I39" s="9">
        <f t="shared" si="8"/>
        <v>25.87716259786766</v>
      </c>
      <c r="J39" s="9">
        <f t="shared" si="8"/>
        <v>17.47276594372287</v>
      </c>
      <c r="K39" s="9">
        <f t="shared" si="8"/>
        <v>15.297781832263174</v>
      </c>
      <c r="L39" s="9">
        <f t="shared" si="8"/>
        <v>15.103922678745985</v>
      </c>
      <c r="M39" s="9">
        <f t="shared" si="8"/>
        <v>15.598338161044127</v>
      </c>
      <c r="N39" s="9">
        <f t="shared" si="8"/>
        <v>16.845072092632002</v>
      </c>
    </row>
    <row r="40" spans="1:14" x14ac:dyDescent="0.25">
      <c r="B40" s="3" t="s">
        <v>53</v>
      </c>
      <c r="C40">
        <f t="shared" si="8"/>
        <v>20.198752264118276</v>
      </c>
      <c r="D40">
        <f t="shared" si="8"/>
        <v>21.489777749295545</v>
      </c>
      <c r="E40">
        <f t="shared" si="8"/>
        <v>24.821691805491565</v>
      </c>
      <c r="F40">
        <f t="shared" si="8"/>
        <v>24.045375446363231</v>
      </c>
      <c r="G40">
        <f t="shared" si="8"/>
        <v>29.191908013884809</v>
      </c>
      <c r="H40">
        <f t="shared" si="8"/>
        <v>25.070158825421409</v>
      </c>
      <c r="I40" s="9">
        <f t="shared" si="8"/>
        <v>50.242529738134444</v>
      </c>
      <c r="J40" s="9">
        <f t="shared" si="8"/>
        <v>57.290385558672327</v>
      </c>
      <c r="K40" s="9">
        <f t="shared" si="8"/>
        <v>67.744001138405167</v>
      </c>
      <c r="L40" s="9">
        <f t="shared" si="8"/>
        <v>74.952458397873059</v>
      </c>
      <c r="M40" s="9">
        <f t="shared" si="8"/>
        <v>70.874818652626615</v>
      </c>
      <c r="N40" s="9">
        <f t="shared" si="8"/>
        <v>74.752995218346882</v>
      </c>
    </row>
    <row r="42" spans="1:14" ht="15.75" x14ac:dyDescent="0.25">
      <c r="C42" s="31" t="s">
        <v>45</v>
      </c>
      <c r="I42" s="32" t="s">
        <v>46</v>
      </c>
      <c r="J42" s="9"/>
      <c r="K42" s="9"/>
      <c r="L42" s="9"/>
      <c r="M42" s="9"/>
      <c r="N42" s="9"/>
    </row>
    <row r="43" spans="1:14" x14ac:dyDescent="0.25">
      <c r="C43" t="s">
        <v>73</v>
      </c>
      <c r="D43" t="s">
        <v>74</v>
      </c>
      <c r="I43" t="s">
        <v>73</v>
      </c>
      <c r="J43" t="s">
        <v>74</v>
      </c>
      <c r="L43" t="s">
        <v>75</v>
      </c>
    </row>
    <row r="44" spans="1:14" x14ac:dyDescent="0.25">
      <c r="A44" s="12" t="s">
        <v>69</v>
      </c>
      <c r="B44" s="3" t="s">
        <v>51</v>
      </c>
      <c r="C44">
        <f>AVERAGE(C26:H26)</f>
        <v>5.2004499146279386</v>
      </c>
      <c r="D44">
        <f>STDEV(C26:H26)</f>
        <v>0.59840973167041756</v>
      </c>
      <c r="I44">
        <f>AVERAGE(I26:N26)</f>
        <v>4.4552319953870976</v>
      </c>
      <c r="J44">
        <f>STDEV(I26:N26)</f>
        <v>0.57494505134124096</v>
      </c>
      <c r="L44" s="15">
        <f>_xlfn.T.TEST(C26:H26,I26:N26,2,2)</f>
        <v>5.2470272987391153E-2</v>
      </c>
    </row>
    <row r="45" spans="1:14" x14ac:dyDescent="0.25">
      <c r="B45" s="3" t="s">
        <v>52</v>
      </c>
      <c r="C45">
        <f t="shared" ref="C45:C46" si="9">AVERAGE(C27:H27)</f>
        <v>6.589916887154267</v>
      </c>
      <c r="D45">
        <f t="shared" ref="D45:D46" si="10">STDEV(C27:H27)</f>
        <v>0.87961447604235721</v>
      </c>
      <c r="I45">
        <f t="shared" ref="I45:I46" si="11">AVERAGE(I27:N27)</f>
        <v>5.9588054882045993</v>
      </c>
      <c r="J45">
        <f t="shared" ref="J45:J46" si="12">STDEV(I27:N27)</f>
        <v>0.48396057850146812</v>
      </c>
      <c r="L45">
        <f>_xlfn.T.TEST(C27:H27,I27:N27,2,2)</f>
        <v>0.15463119883215418</v>
      </c>
    </row>
    <row r="46" spans="1:14" x14ac:dyDescent="0.25">
      <c r="B46" s="3" t="s">
        <v>53</v>
      </c>
      <c r="C46">
        <f t="shared" si="9"/>
        <v>6.5531078611544586</v>
      </c>
      <c r="D46">
        <f t="shared" si="10"/>
        <v>0.65225094457901189</v>
      </c>
      <c r="I46">
        <f t="shared" si="11"/>
        <v>5.3595408512483571</v>
      </c>
      <c r="J46">
        <f t="shared" si="12"/>
        <v>0.86680885658811646</v>
      </c>
      <c r="L46" s="15">
        <f>_xlfn.T.TEST(C28:H28,I28:N28,2,2)</f>
        <v>2.2502255011264575E-2</v>
      </c>
    </row>
    <row r="48" spans="1:14" x14ac:dyDescent="0.25">
      <c r="A48" s="12" t="s">
        <v>70</v>
      </c>
      <c r="B48" s="3" t="s">
        <v>51</v>
      </c>
      <c r="C48">
        <f>AVERAGE(C30:H30)</f>
        <v>17.788195397185437</v>
      </c>
      <c r="D48">
        <f>STDEV(C30:H30)</f>
        <v>3.244761570258655</v>
      </c>
      <c r="I48">
        <f>AVERAGE(I30:N30)</f>
        <v>20.063861987587867</v>
      </c>
      <c r="J48">
        <f>STDEV(I30:N30)</f>
        <v>3.1706697574996117</v>
      </c>
      <c r="L48">
        <f>_xlfn.T.TEST(C30:H30,I30:N30,2,2)</f>
        <v>0.24731618618936177</v>
      </c>
    </row>
    <row r="49" spans="1:12" x14ac:dyDescent="0.25">
      <c r="B49" s="3" t="s">
        <v>52</v>
      </c>
      <c r="C49">
        <f>AVERAGE(C31:H31)</f>
        <v>24.539266120899484</v>
      </c>
      <c r="D49">
        <f t="shared" ref="D49:D50" si="13">STDEV(C31:H31)</f>
        <v>3.1651010196248404</v>
      </c>
      <c r="I49">
        <f>AVERAGE(I31:N31)</f>
        <v>24.050047404406936</v>
      </c>
      <c r="J49">
        <f t="shared" ref="J49:J50" si="14">STDEV(I31:N31)</f>
        <v>2.5313962904758562</v>
      </c>
      <c r="L49">
        <f>_xlfn.T.TEST(C31:H31,I31:N31,2,2)</f>
        <v>0.77352660862623668</v>
      </c>
    </row>
    <row r="50" spans="1:12" x14ac:dyDescent="0.25">
      <c r="B50" s="3" t="s">
        <v>53</v>
      </c>
      <c r="C50">
        <f t="shared" ref="C50" si="15">AVERAGE(C32:H32)</f>
        <v>25.979918231274571</v>
      </c>
      <c r="D50">
        <f t="shared" si="13"/>
        <v>2.0174709834848512</v>
      </c>
      <c r="I50">
        <f>AVERAGE(I32:N32)</f>
        <v>29.463147013734812</v>
      </c>
      <c r="J50">
        <f t="shared" si="14"/>
        <v>4.4579474927562366</v>
      </c>
      <c r="L50">
        <f t="shared" ref="L50" si="16">_xlfn.T.TEST(C32:H32,I32:N32,2,2)</f>
        <v>0.11181983695244511</v>
      </c>
    </row>
    <row r="52" spans="1:12" x14ac:dyDescent="0.25">
      <c r="A52" s="12" t="s">
        <v>71</v>
      </c>
      <c r="B52" s="3" t="s">
        <v>51</v>
      </c>
      <c r="C52">
        <f>AVERAGE(C34:H34)</f>
        <v>13.379462702866396</v>
      </c>
      <c r="D52">
        <f>STDEV(C34:H34)</f>
        <v>0.67081489382921011</v>
      </c>
      <c r="I52">
        <f>AVERAGE(I34:N34)</f>
        <v>13.755806472025315</v>
      </c>
      <c r="J52">
        <f>STDEV(I34:N34)</f>
        <v>1.1523607985972755</v>
      </c>
      <c r="L52">
        <f>_xlfn.T.TEST(C34:H34,I34:N34,2,2)</f>
        <v>0.50507319054331523</v>
      </c>
    </row>
    <row r="53" spans="1:12" x14ac:dyDescent="0.25">
      <c r="B53" s="3" t="s">
        <v>52</v>
      </c>
      <c r="C53">
        <f>AVERAGE(C35:H35)</f>
        <v>13.5168458475662</v>
      </c>
      <c r="D53">
        <f t="shared" ref="D53:D54" si="17">STDEV(C35:H35)</f>
        <v>0.21059703382771372</v>
      </c>
      <c r="I53">
        <f>AVERAGE(I35:N35)</f>
        <v>13.683956511138135</v>
      </c>
      <c r="J53">
        <f t="shared" ref="J53:J54" si="18">STDEV(I35:N35)</f>
        <v>0.78208954355761529</v>
      </c>
      <c r="L53">
        <f>_xlfn.T.TEST(C35:H35,I35:N35,2,2)</f>
        <v>0.62423999219389392</v>
      </c>
    </row>
    <row r="54" spans="1:12" x14ac:dyDescent="0.25">
      <c r="B54" s="3" t="s">
        <v>53</v>
      </c>
      <c r="C54">
        <f t="shared" ref="C54" si="19">AVERAGE(C36:H36)</f>
        <v>14.334883862729859</v>
      </c>
      <c r="D54">
        <f t="shared" si="17"/>
        <v>0.43199155520769877</v>
      </c>
      <c r="I54">
        <f>AVERAGE(I36:N36)</f>
        <v>14.270553700402209</v>
      </c>
      <c r="J54">
        <f t="shared" si="18"/>
        <v>0.59069295244959841</v>
      </c>
      <c r="L54">
        <f t="shared" ref="L54" si="20">_xlfn.T.TEST(C36:H36,I36:N36,2,2)</f>
        <v>0.83384135077533916</v>
      </c>
    </row>
    <row r="56" spans="1:12" x14ac:dyDescent="0.25">
      <c r="A56" s="12" t="s">
        <v>72</v>
      </c>
      <c r="B56" s="3" t="s">
        <v>51</v>
      </c>
      <c r="C56">
        <f>AVERAGE(C38:H38)</f>
        <v>25.411197173541591</v>
      </c>
      <c r="D56">
        <f>STDEV(C38:H38)</f>
        <v>10.764368496613439</v>
      </c>
      <c r="I56">
        <f>AVERAGE(I38:N38)</f>
        <v>37.836837185097906</v>
      </c>
      <c r="J56">
        <f>STDEV(I38:N38)</f>
        <v>14.873584685241926</v>
      </c>
      <c r="L56">
        <f>_xlfn.T.TEST(C38:H38,I38:N38,2,2)</f>
        <v>0.1283617776776407</v>
      </c>
    </row>
    <row r="57" spans="1:12" x14ac:dyDescent="0.25">
      <c r="B57" s="3" t="s">
        <v>52</v>
      </c>
      <c r="C57">
        <f>AVERAGE(C39:H39)</f>
        <v>18.397477450039833</v>
      </c>
      <c r="D57">
        <f t="shared" ref="D57:D58" si="21">STDEV(C39:H39)</f>
        <v>2.9775777678678179</v>
      </c>
      <c r="I57">
        <f>AVERAGE(I39:N39)</f>
        <v>17.699173884379302</v>
      </c>
      <c r="J57">
        <f t="shared" ref="J57:J58" si="22">STDEV(I39:N39)</f>
        <v>4.112803743651062</v>
      </c>
      <c r="L57">
        <f>_xlfn.T.TEST(C39:H39,I39:N39,2,2)</f>
        <v>0.7431742397282457</v>
      </c>
    </row>
    <row r="58" spans="1:12" x14ac:dyDescent="0.25">
      <c r="B58" s="3" t="s">
        <v>53</v>
      </c>
      <c r="C58">
        <f t="shared" ref="C58" si="23">AVERAGE(C40:H40)</f>
        <v>24.136277350762473</v>
      </c>
      <c r="D58">
        <f t="shared" si="21"/>
        <v>3.1438083939739565</v>
      </c>
      <c r="I58">
        <f>AVERAGE(I40:N40)</f>
        <v>65.976198117343088</v>
      </c>
      <c r="J58">
        <f t="shared" si="22"/>
        <v>10.076891257895488</v>
      </c>
      <c r="L58" s="15">
        <f t="shared" ref="L58" si="24">_xlfn.T.TEST(C40:H40,I40:N40,2,2)</f>
        <v>2.0824365972618927E-6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topLeftCell="A118" workbookViewId="0">
      <selection activeCell="O100" sqref="O100"/>
    </sheetView>
  </sheetViews>
  <sheetFormatPr baseColWidth="10" defaultRowHeight="15" x14ac:dyDescent="0.25"/>
  <cols>
    <col min="1" max="1" width="18.28515625" customWidth="1"/>
    <col min="2" max="2" width="11.42578125" style="16"/>
  </cols>
  <sheetData>
    <row r="1" spans="1:14" ht="15.75" x14ac:dyDescent="0.25">
      <c r="C1" s="31" t="s">
        <v>45</v>
      </c>
      <c r="I1" s="32" t="s">
        <v>46</v>
      </c>
      <c r="J1" s="9"/>
      <c r="K1" s="9"/>
      <c r="L1" s="9"/>
      <c r="M1" s="9"/>
      <c r="N1" s="9"/>
    </row>
    <row r="2" spans="1:14" x14ac:dyDescent="0.25">
      <c r="I2" s="9"/>
      <c r="J2" s="9"/>
      <c r="K2" s="9"/>
      <c r="L2" s="9"/>
      <c r="M2" s="9"/>
      <c r="N2" s="9"/>
    </row>
    <row r="3" spans="1:14" x14ac:dyDescent="0.25">
      <c r="A3" s="12" t="s">
        <v>65</v>
      </c>
      <c r="B3" s="17" t="s">
        <v>51</v>
      </c>
      <c r="C3" s="10">
        <v>8.6651824659999992</v>
      </c>
      <c r="D3" s="10">
        <v>8.0087390000000003</v>
      </c>
      <c r="E3" s="10">
        <v>9.148104</v>
      </c>
      <c r="F3" s="10">
        <v>8.549512</v>
      </c>
      <c r="G3" s="10">
        <v>8.5359149999999993</v>
      </c>
      <c r="H3" s="10">
        <v>8.8377689999999998</v>
      </c>
      <c r="I3" s="11">
        <v>16.02769</v>
      </c>
      <c r="J3" s="11">
        <v>12.091089999999999</v>
      </c>
      <c r="K3" s="11">
        <v>11.37242</v>
      </c>
      <c r="L3" s="11">
        <v>10.83211</v>
      </c>
      <c r="M3" s="11">
        <v>11.54129</v>
      </c>
      <c r="N3" s="11">
        <v>13.19209</v>
      </c>
    </row>
    <row r="4" spans="1:14" x14ac:dyDescent="0.25">
      <c r="B4" s="17" t="s">
        <v>52</v>
      </c>
      <c r="C4" s="10">
        <v>9.9805039999999998</v>
      </c>
      <c r="D4" s="10">
        <v>9.9805039999999998</v>
      </c>
      <c r="E4" s="10">
        <v>9.5779530000000008</v>
      </c>
      <c r="F4" s="10">
        <v>10.03163</v>
      </c>
      <c r="G4" s="10">
        <v>9.0139499999999995</v>
      </c>
      <c r="H4" s="10">
        <v>9.1238010000000003</v>
      </c>
      <c r="I4" s="11">
        <v>11.15765</v>
      </c>
      <c r="J4" s="11">
        <v>10.544230000000001</v>
      </c>
      <c r="K4" s="11">
        <v>9.9641140000000004</v>
      </c>
      <c r="L4" s="11">
        <v>10.9009</v>
      </c>
      <c r="M4" s="11">
        <v>9.9756900000000002</v>
      </c>
      <c r="N4" s="11">
        <v>10.422230000000001</v>
      </c>
    </row>
    <row r="5" spans="1:14" x14ac:dyDescent="0.25">
      <c r="B5" s="17" t="s">
        <v>53</v>
      </c>
      <c r="C5" s="10">
        <v>9.8428095679999998</v>
      </c>
      <c r="D5" s="10">
        <v>10.52867</v>
      </c>
      <c r="E5" s="10">
        <v>10.101800000000001</v>
      </c>
      <c r="F5" s="10">
        <v>10.490640000000001</v>
      </c>
      <c r="G5" s="10">
        <v>10.01102</v>
      </c>
      <c r="H5" s="10">
        <v>10.044739999999999</v>
      </c>
      <c r="I5" s="11">
        <v>16.549389999999999</v>
      </c>
      <c r="J5" s="11">
        <v>14.729559999999999</v>
      </c>
      <c r="K5" s="11">
        <v>18.168510000000001</v>
      </c>
      <c r="L5" s="11">
        <v>17.427510000000002</v>
      </c>
      <c r="M5" s="11">
        <v>16.79767</v>
      </c>
      <c r="N5" s="11">
        <v>15.319190000000001</v>
      </c>
    </row>
    <row r="6" spans="1:14" x14ac:dyDescent="0.25">
      <c r="A6" s="12" t="s">
        <v>54</v>
      </c>
      <c r="B6" s="17" t="s">
        <v>51</v>
      </c>
      <c r="C6" s="10">
        <v>1.7676750910000001</v>
      </c>
      <c r="D6" s="10">
        <v>1.7888250000000001</v>
      </c>
      <c r="E6" s="10">
        <v>1.861802</v>
      </c>
      <c r="F6" s="10">
        <v>1.679934</v>
      </c>
      <c r="G6" s="10">
        <v>1.398277</v>
      </c>
      <c r="H6" s="10">
        <v>1.546087</v>
      </c>
      <c r="I6" s="11">
        <v>3.1826859999999999</v>
      </c>
      <c r="J6" s="11">
        <v>2.8821669999999999</v>
      </c>
      <c r="K6" s="11">
        <v>3.0321479999999998</v>
      </c>
      <c r="L6" s="11">
        <v>2.4080979999999998</v>
      </c>
      <c r="M6" s="11">
        <v>2.8583340000000002</v>
      </c>
      <c r="N6" s="11">
        <v>2.5302410000000002</v>
      </c>
    </row>
    <row r="7" spans="1:14" x14ac:dyDescent="0.25">
      <c r="B7" s="17" t="s">
        <v>52</v>
      </c>
      <c r="C7" s="10">
        <v>1.2919849999999999</v>
      </c>
      <c r="D7" s="10">
        <v>1.565035</v>
      </c>
      <c r="E7" s="10">
        <v>1.7637830000000001</v>
      </c>
      <c r="F7" s="10">
        <v>1.422976</v>
      </c>
      <c r="G7" s="10">
        <v>1.5573790000000001</v>
      </c>
      <c r="H7" s="10">
        <v>1.272605</v>
      </c>
      <c r="I7" s="11">
        <v>1.7339659999999999</v>
      </c>
      <c r="J7" s="11">
        <v>1.856973</v>
      </c>
      <c r="K7" s="11">
        <v>1.6222099999999999</v>
      </c>
      <c r="L7" s="11">
        <v>2.087186</v>
      </c>
      <c r="M7" s="11">
        <v>1.5408839999999999</v>
      </c>
      <c r="N7" s="11">
        <v>1.796686</v>
      </c>
    </row>
    <row r="8" spans="1:14" x14ac:dyDescent="0.25">
      <c r="B8" s="17" t="s">
        <v>53</v>
      </c>
      <c r="C8" s="10">
        <v>1.5725227610000001</v>
      </c>
      <c r="D8" s="10">
        <v>1.7549570000000001</v>
      </c>
      <c r="E8" s="10">
        <v>1.73814</v>
      </c>
      <c r="F8" s="10">
        <v>1.389534</v>
      </c>
      <c r="G8" s="10">
        <v>1.442747</v>
      </c>
      <c r="H8" s="10">
        <v>1.4860070000000001</v>
      </c>
      <c r="I8" s="11">
        <v>2.8182149999999999</v>
      </c>
      <c r="J8" s="11">
        <v>3.8793030000000002</v>
      </c>
      <c r="K8" s="11">
        <v>3.424423</v>
      </c>
      <c r="L8" s="11">
        <v>3.4168609999999999</v>
      </c>
      <c r="M8" s="11">
        <v>2.7073659999999999</v>
      </c>
      <c r="N8" s="11">
        <v>2.6063930000000002</v>
      </c>
    </row>
    <row r="9" spans="1:14" x14ac:dyDescent="0.25">
      <c r="A9" s="12" t="s">
        <v>55</v>
      </c>
      <c r="B9" s="17" t="s">
        <v>51</v>
      </c>
      <c r="C9" s="10">
        <v>0.56849592500000001</v>
      </c>
      <c r="D9" s="10">
        <v>0.58510700000000004</v>
      </c>
      <c r="E9" s="10">
        <v>0.52038300000000004</v>
      </c>
      <c r="F9" s="10">
        <v>0.50089399999999995</v>
      </c>
      <c r="G9" s="10">
        <v>0.39164700000000002</v>
      </c>
      <c r="H9" s="10">
        <v>0.41382600000000003</v>
      </c>
      <c r="I9" s="11">
        <v>0.68094699999999997</v>
      </c>
      <c r="J9" s="11">
        <v>0.67638299999999996</v>
      </c>
      <c r="K9" s="11">
        <v>0.72007600000000005</v>
      </c>
      <c r="L9" s="11">
        <v>0.53891599999999995</v>
      </c>
      <c r="M9" s="11">
        <v>0.60075000000000001</v>
      </c>
      <c r="N9" s="11">
        <v>0.55277799999999999</v>
      </c>
    </row>
    <row r="10" spans="1:14" x14ac:dyDescent="0.25">
      <c r="B10" s="17" t="s">
        <v>52</v>
      </c>
      <c r="C10" s="10">
        <v>0.32756469100000002</v>
      </c>
      <c r="D10" s="10">
        <v>0.41977300000000001</v>
      </c>
      <c r="E10" s="10">
        <v>0.44048900000000002</v>
      </c>
      <c r="F10" s="10">
        <v>0.44090200000000002</v>
      </c>
      <c r="G10" s="10">
        <v>0.39211200000000002</v>
      </c>
      <c r="H10" s="10">
        <v>0.357709</v>
      </c>
      <c r="I10" s="11">
        <v>0.38926899999999998</v>
      </c>
      <c r="J10" s="11">
        <v>0.46617799999999998</v>
      </c>
      <c r="K10" s="11">
        <v>0.40274700000000002</v>
      </c>
      <c r="L10" s="11">
        <v>0.51083900000000004</v>
      </c>
      <c r="M10" s="11">
        <v>0.41924299999999998</v>
      </c>
      <c r="N10" s="11">
        <v>0.45030900000000001</v>
      </c>
    </row>
    <row r="11" spans="1:14" x14ac:dyDescent="0.25">
      <c r="B11" s="17" t="s">
        <v>53</v>
      </c>
      <c r="C11" s="10">
        <v>0.38595289300000002</v>
      </c>
      <c r="D11" s="10">
        <v>0.44830799999999998</v>
      </c>
      <c r="E11" s="10">
        <v>0.42427300000000001</v>
      </c>
      <c r="F11" s="10">
        <v>0.38572800000000002</v>
      </c>
      <c r="G11" s="10">
        <v>0.35897800000000002</v>
      </c>
      <c r="H11" s="10">
        <v>0.35877500000000001</v>
      </c>
      <c r="I11" s="11">
        <v>0.53506900000000002</v>
      </c>
      <c r="J11" s="11">
        <v>0.69025800000000004</v>
      </c>
      <c r="K11" s="11">
        <v>0.58130700000000002</v>
      </c>
      <c r="L11" s="11">
        <v>0.59290100000000001</v>
      </c>
      <c r="M11" s="11">
        <v>0.576878</v>
      </c>
      <c r="N11" s="11">
        <v>0.44091900000000001</v>
      </c>
    </row>
    <row r="12" spans="1:14" x14ac:dyDescent="0.25">
      <c r="A12" s="12" t="s">
        <v>56</v>
      </c>
      <c r="B12" s="17" t="s">
        <v>51</v>
      </c>
      <c r="C12" s="10">
        <v>0.49249817800000001</v>
      </c>
      <c r="D12" s="10">
        <v>0.50808500000000001</v>
      </c>
      <c r="E12" s="10">
        <v>0.474908</v>
      </c>
      <c r="F12" s="10">
        <v>0.465478</v>
      </c>
      <c r="G12" s="10">
        <v>0.33202999999999999</v>
      </c>
      <c r="H12" s="10">
        <v>0.34218500000000002</v>
      </c>
      <c r="I12" s="11">
        <v>0.76963599999999999</v>
      </c>
      <c r="J12" s="11">
        <v>0.80707200000000001</v>
      </c>
      <c r="K12" s="11">
        <v>0.777366</v>
      </c>
      <c r="L12" s="11">
        <v>0.62604599999999999</v>
      </c>
      <c r="M12" s="11">
        <v>0.73352200000000001</v>
      </c>
      <c r="N12" s="11">
        <v>0.63087099999999996</v>
      </c>
    </row>
    <row r="13" spans="1:14" x14ac:dyDescent="0.25">
      <c r="B13" s="17" t="s">
        <v>52</v>
      </c>
      <c r="C13" s="10">
        <v>0.31132517929999998</v>
      </c>
      <c r="D13" s="10">
        <v>0.37799100000000002</v>
      </c>
      <c r="E13" s="10">
        <v>0.35896</v>
      </c>
      <c r="F13" s="10">
        <v>0.36185</v>
      </c>
      <c r="G13" s="10">
        <v>0.31739400000000001</v>
      </c>
      <c r="H13" s="10">
        <v>0.30380200000000002</v>
      </c>
      <c r="I13" s="11">
        <v>0.42629600000000001</v>
      </c>
      <c r="J13" s="11">
        <v>0.46166299999999999</v>
      </c>
      <c r="K13" s="11">
        <v>0.329399</v>
      </c>
      <c r="L13" s="11">
        <v>0.50933099999999998</v>
      </c>
      <c r="M13" s="11">
        <v>0.43857200000000002</v>
      </c>
      <c r="N13" s="11">
        <v>0.464335</v>
      </c>
    </row>
    <row r="14" spans="1:14" x14ac:dyDescent="0.25">
      <c r="B14" s="17" t="s">
        <v>53</v>
      </c>
      <c r="C14" s="10">
        <v>0.32694633699999998</v>
      </c>
      <c r="D14" s="10">
        <v>0.36808999999999997</v>
      </c>
      <c r="E14" s="10">
        <v>0.36318800000000001</v>
      </c>
      <c r="F14" s="10">
        <v>0.333702</v>
      </c>
      <c r="G14" s="10">
        <v>0.33543000000000001</v>
      </c>
      <c r="H14" s="10">
        <v>0.30323600000000001</v>
      </c>
      <c r="I14" s="11">
        <v>0.56069800000000003</v>
      </c>
      <c r="J14" s="11">
        <v>0.56575500000000001</v>
      </c>
      <c r="K14" s="11">
        <v>0.66058499999999998</v>
      </c>
      <c r="L14" s="11">
        <v>0.65049100000000004</v>
      </c>
      <c r="M14" s="11">
        <v>0.659196</v>
      </c>
      <c r="N14" s="11">
        <v>0.50495699999999999</v>
      </c>
    </row>
    <row r="15" spans="1:14" x14ac:dyDescent="0.25">
      <c r="A15" s="12" t="s">
        <v>57</v>
      </c>
      <c r="B15" s="17" t="s">
        <v>51</v>
      </c>
      <c r="C15" s="10">
        <v>1.1929977759999999</v>
      </c>
      <c r="D15" s="10">
        <v>1.3064020000000001</v>
      </c>
      <c r="E15" s="10">
        <v>0.86577000000000004</v>
      </c>
      <c r="F15" s="10">
        <v>1.107583</v>
      </c>
      <c r="G15" s="10">
        <v>0.92124600000000001</v>
      </c>
      <c r="H15" s="10">
        <v>0.91696999999999995</v>
      </c>
      <c r="I15" s="11">
        <v>1.445047</v>
      </c>
      <c r="J15" s="11">
        <v>1.4385159999999999</v>
      </c>
      <c r="K15" s="11">
        <v>1.4038520000000001</v>
      </c>
      <c r="L15" s="11">
        <v>1.1430880000000001</v>
      </c>
      <c r="M15" s="11">
        <v>1.2899700000000001</v>
      </c>
      <c r="N15" s="11">
        <v>1.0839449999999999</v>
      </c>
    </row>
    <row r="16" spans="1:14" x14ac:dyDescent="0.25">
      <c r="B16" s="17" t="s">
        <v>52</v>
      </c>
      <c r="C16" s="10">
        <v>1.095761</v>
      </c>
      <c r="D16" s="10">
        <v>1.007457</v>
      </c>
      <c r="E16" s="10">
        <v>1.095761</v>
      </c>
      <c r="F16" s="10">
        <v>0.78513999999999995</v>
      </c>
      <c r="G16" s="10">
        <v>0.97633800000000004</v>
      </c>
      <c r="H16" s="10">
        <v>0.89213600000000004</v>
      </c>
      <c r="I16" s="11">
        <v>0.88147500000000001</v>
      </c>
      <c r="J16" s="11">
        <v>1.068595</v>
      </c>
      <c r="K16" s="11">
        <v>0.82440800000000003</v>
      </c>
      <c r="L16" s="11">
        <v>1.107783</v>
      </c>
      <c r="M16" s="11">
        <v>0.81693800000000005</v>
      </c>
      <c r="N16" s="11">
        <v>0.84990399999999999</v>
      </c>
    </row>
    <row r="17" spans="1:14" x14ac:dyDescent="0.25">
      <c r="B17" s="17" t="s">
        <v>53</v>
      </c>
      <c r="C17" s="10">
        <v>1.0563006829999999</v>
      </c>
      <c r="D17" s="10">
        <v>1.130779</v>
      </c>
      <c r="E17" s="10">
        <v>1.1090519999999999</v>
      </c>
      <c r="F17" s="10">
        <v>0.94095600000000001</v>
      </c>
      <c r="G17" s="10">
        <v>0.88431700000000002</v>
      </c>
      <c r="H17" s="10">
        <v>0.97864300000000004</v>
      </c>
      <c r="I17" s="11">
        <v>1.183176</v>
      </c>
      <c r="J17" s="11">
        <v>1.640158</v>
      </c>
      <c r="K17" s="11">
        <v>1.3293630000000001</v>
      </c>
      <c r="L17" s="11">
        <v>1.394765</v>
      </c>
      <c r="M17" s="11">
        <v>1.263897</v>
      </c>
      <c r="N17" s="11">
        <v>1.239314</v>
      </c>
    </row>
    <row r="18" spans="1:14" x14ac:dyDescent="0.25">
      <c r="A18" s="12" t="s">
        <v>58</v>
      </c>
      <c r="B18" s="17" t="s">
        <v>51</v>
      </c>
      <c r="C18" s="10">
        <v>0.70580631500000002</v>
      </c>
      <c r="D18" s="10">
        <v>0.61165000000000003</v>
      </c>
      <c r="E18" s="10">
        <v>0.68085799999999996</v>
      </c>
      <c r="F18" s="10">
        <v>0.59776600000000002</v>
      </c>
      <c r="G18" s="10">
        <v>0.62450700000000003</v>
      </c>
      <c r="H18" s="10">
        <v>0.65468400000000004</v>
      </c>
      <c r="I18" s="11">
        <v>1.3206059999999999</v>
      </c>
      <c r="J18" s="11">
        <v>0.86606399999999994</v>
      </c>
      <c r="K18" s="11">
        <v>0.734796</v>
      </c>
      <c r="L18" s="11">
        <v>0.75268999999999997</v>
      </c>
      <c r="M18" s="11">
        <v>0.88800400000000002</v>
      </c>
      <c r="N18" s="11">
        <v>0.97199400000000002</v>
      </c>
    </row>
    <row r="19" spans="1:14" x14ac:dyDescent="0.25">
      <c r="B19" s="17" t="s">
        <v>52</v>
      </c>
      <c r="C19" s="10">
        <v>0.74158800000000002</v>
      </c>
      <c r="D19" s="10">
        <v>0.75242100000000001</v>
      </c>
      <c r="E19" s="10">
        <v>0.70075200000000004</v>
      </c>
      <c r="F19" s="10">
        <v>0.74158800000000002</v>
      </c>
      <c r="G19" s="10">
        <v>0.67540599999999995</v>
      </c>
      <c r="H19" s="10">
        <v>0.65937900000000005</v>
      </c>
      <c r="I19" s="11">
        <v>0.91814300000000004</v>
      </c>
      <c r="J19" s="11">
        <v>0.770397</v>
      </c>
      <c r="K19" s="11">
        <v>0.70524200000000004</v>
      </c>
      <c r="L19" s="11">
        <v>0.78902300000000003</v>
      </c>
      <c r="M19" s="11">
        <v>0.69718000000000002</v>
      </c>
      <c r="N19" s="11">
        <v>0.74382800000000004</v>
      </c>
    </row>
    <row r="20" spans="1:14" x14ac:dyDescent="0.25">
      <c r="B20" s="17" t="s">
        <v>53</v>
      </c>
      <c r="C20" s="10">
        <v>0.68045675800000005</v>
      </c>
      <c r="D20" s="10">
        <v>0.77797099999999997</v>
      </c>
      <c r="E20" s="10">
        <v>0.70935199999999998</v>
      </c>
      <c r="F20" s="10">
        <v>0.71860599999999997</v>
      </c>
      <c r="G20" s="10">
        <v>0.67768200000000001</v>
      </c>
      <c r="H20" s="10">
        <v>0.69760599999999995</v>
      </c>
      <c r="I20" s="11">
        <v>1.1895039999999999</v>
      </c>
      <c r="J20" s="11">
        <v>1.0373969999999999</v>
      </c>
      <c r="K20" s="11">
        <v>1.348209</v>
      </c>
      <c r="L20" s="11">
        <v>1.234648</v>
      </c>
      <c r="M20" s="11">
        <v>1.1191720000000001</v>
      </c>
      <c r="N20" s="11">
        <v>1.027342</v>
      </c>
    </row>
    <row r="21" spans="1:14" x14ac:dyDescent="0.25">
      <c r="A21" s="12" t="s">
        <v>59</v>
      </c>
      <c r="B21" s="17" t="s">
        <v>51</v>
      </c>
      <c r="C21">
        <v>5.3919530000000007E-2</v>
      </c>
      <c r="D21">
        <v>3.3484367000000001E-2</v>
      </c>
      <c r="E21">
        <v>3.3582945000000003E-2</v>
      </c>
      <c r="F21">
        <v>2.4284675000000002E-2</v>
      </c>
      <c r="G21">
        <v>1.8132047000000002E-2</v>
      </c>
      <c r="H21">
        <v>1.5670012000000001E-2</v>
      </c>
      <c r="I21" s="9">
        <v>1.9815847000000001E-2</v>
      </c>
      <c r="J21" s="9">
        <v>2.1933181E-2</v>
      </c>
      <c r="K21" s="9">
        <v>2.1545749999999999E-2</v>
      </c>
      <c r="L21" s="9">
        <v>2.3048674000000002E-2</v>
      </c>
      <c r="M21" s="9">
        <v>3.3551048999999999E-2</v>
      </c>
      <c r="N21" s="9">
        <v>3.5137181000000003E-2</v>
      </c>
    </row>
    <row r="22" spans="1:14" x14ac:dyDescent="0.25">
      <c r="B22" s="17" t="s">
        <v>52</v>
      </c>
      <c r="C22">
        <v>3.1271534999999996E-2</v>
      </c>
      <c r="D22">
        <v>3.7879368000000004E-2</v>
      </c>
      <c r="E22">
        <v>4.0716459000000003E-2</v>
      </c>
      <c r="F22">
        <v>4.2157174999999998E-2</v>
      </c>
      <c r="G22">
        <v>4.1087023E-2</v>
      </c>
      <c r="H22">
        <v>4.2358048999999995E-2</v>
      </c>
      <c r="I22" s="9">
        <v>3.5480822000000002E-2</v>
      </c>
      <c r="J22" s="9">
        <v>4.4091301999999999E-2</v>
      </c>
      <c r="K22" s="9">
        <v>4.6100932000000004E-2</v>
      </c>
      <c r="L22" s="9">
        <v>5.2239607999999993E-2</v>
      </c>
      <c r="M22" s="9">
        <v>4.4695787000000001E-2</v>
      </c>
      <c r="N22" s="9">
        <v>4.4157008999999997E-2</v>
      </c>
    </row>
    <row r="23" spans="1:14" ht="15.75" thickBot="1" x14ac:dyDescent="0.3">
      <c r="B23" s="17" t="s">
        <v>53</v>
      </c>
      <c r="C23">
        <v>3.3688058999999999E-2</v>
      </c>
      <c r="D23">
        <v>3.6201910000000004E-2</v>
      </c>
      <c r="E23">
        <v>2.8577907E-2</v>
      </c>
      <c r="F23">
        <v>2.9885414000000003E-2</v>
      </c>
      <c r="G23">
        <v>2.3214721000000001E-2</v>
      </c>
      <c r="H23">
        <v>2.7826150000000001E-2</v>
      </c>
      <c r="I23" s="9">
        <v>2.3675241E-2</v>
      </c>
      <c r="J23" s="9">
        <v>1.8107698000000002E-2</v>
      </c>
      <c r="K23" s="9">
        <v>1.9901525999999999E-2</v>
      </c>
      <c r="L23" s="9">
        <v>1.6472414999999997E-2</v>
      </c>
      <c r="M23" s="9">
        <v>1.5790827E-2</v>
      </c>
      <c r="N23" s="9">
        <v>1.3743155E-2</v>
      </c>
    </row>
    <row r="24" spans="1:14" s="13" customFormat="1" x14ac:dyDescent="0.25">
      <c r="A24" s="62" t="s">
        <v>77</v>
      </c>
      <c r="B24" s="63" t="s">
        <v>51</v>
      </c>
      <c r="C24" s="64">
        <v>211.99712312096187</v>
      </c>
      <c r="D24" s="64">
        <v>146.36560511580618</v>
      </c>
      <c r="E24" s="64">
        <v>222.6925360705043</v>
      </c>
      <c r="F24" s="64">
        <v>95.567066630746965</v>
      </c>
      <c r="G24" s="64">
        <v>71.649865412931305</v>
      </c>
      <c r="H24" s="64">
        <v>56.426710570632203</v>
      </c>
      <c r="I24" s="64">
        <v>131.37244940398165</v>
      </c>
      <c r="J24" s="64">
        <v>161.01625688349506</v>
      </c>
      <c r="K24" s="64">
        <v>155.94398113380771</v>
      </c>
      <c r="L24" s="64">
        <v>226.14918334216776</v>
      </c>
      <c r="M24" s="64">
        <v>160.32989191333547</v>
      </c>
      <c r="N24" s="65">
        <v>143.68618376343721</v>
      </c>
    </row>
    <row r="25" spans="1:14" s="13" customFormat="1" x14ac:dyDescent="0.25">
      <c r="A25" s="22"/>
      <c r="B25" s="66" t="s">
        <v>52</v>
      </c>
      <c r="C25" s="20">
        <v>59.623434875673318</v>
      </c>
      <c r="D25" s="20">
        <v>47.302745270833626</v>
      </c>
      <c r="E25" s="20">
        <v>37.139616989229417</v>
      </c>
      <c r="F25" s="20">
        <v>278.06910648742331</v>
      </c>
      <c r="G25" s="20">
        <v>508.44938991433355</v>
      </c>
      <c r="H25" s="20">
        <v>70.974277043213291</v>
      </c>
      <c r="I25" s="20">
        <v>759.71911662694413</v>
      </c>
      <c r="J25" s="20">
        <v>121.97372503373499</v>
      </c>
      <c r="K25" s="20">
        <v>287.10927545020166</v>
      </c>
      <c r="L25" s="20">
        <v>373.15980083313497</v>
      </c>
      <c r="M25" s="20">
        <v>88.610342064935566</v>
      </c>
      <c r="N25" s="23">
        <v>220.80581499184078</v>
      </c>
    </row>
    <row r="26" spans="1:14" s="13" customFormat="1" x14ac:dyDescent="0.25">
      <c r="A26" s="22"/>
      <c r="B26" s="66" t="s">
        <v>53</v>
      </c>
      <c r="C26" s="20">
        <v>114.10409861131781</v>
      </c>
      <c r="D26" s="20">
        <v>83.450031282204222</v>
      </c>
      <c r="E26" s="20">
        <v>89.981745297719115</v>
      </c>
      <c r="F26" s="20">
        <v>91.264863811157937</v>
      </c>
      <c r="G26" s="20">
        <v>158.81189580070736</v>
      </c>
      <c r="H26" s="20">
        <v>77.293789317164595</v>
      </c>
      <c r="I26" s="20">
        <v>56.126134295945093</v>
      </c>
      <c r="J26" s="20">
        <v>37.661827926147275</v>
      </c>
      <c r="K26" s="20">
        <v>241.01937653549766</v>
      </c>
      <c r="L26" s="20">
        <v>158.21915417904711</v>
      </c>
      <c r="M26" s="20">
        <v>57.57099476427431</v>
      </c>
      <c r="N26" s="23">
        <v>105.93077663846729</v>
      </c>
    </row>
    <row r="27" spans="1:14" x14ac:dyDescent="0.25">
      <c r="A27" s="47" t="s">
        <v>83</v>
      </c>
      <c r="B27" s="41" t="s">
        <v>51</v>
      </c>
      <c r="C27" s="43">
        <f>C24/C3</f>
        <v>24.4653963090547</v>
      </c>
      <c r="D27" s="43">
        <f t="shared" ref="D27:N27" si="0">D24/D3</f>
        <v>18.275736681618188</v>
      </c>
      <c r="E27" s="43">
        <f t="shared" si="0"/>
        <v>24.343026278505832</v>
      </c>
      <c r="F27" s="43">
        <f t="shared" si="0"/>
        <v>11.178072693593151</v>
      </c>
      <c r="G27" s="43">
        <f t="shared" si="0"/>
        <v>8.3939291116337635</v>
      </c>
      <c r="H27" s="43">
        <f t="shared" si="0"/>
        <v>6.3847234036816536</v>
      </c>
      <c r="I27" s="45">
        <f t="shared" si="0"/>
        <v>8.1965928592318456</v>
      </c>
      <c r="J27" s="45">
        <f t="shared" si="0"/>
        <v>13.316934774573266</v>
      </c>
      <c r="K27" s="45">
        <f t="shared" si="0"/>
        <v>13.712471148076462</v>
      </c>
      <c r="L27" s="45">
        <f t="shared" si="0"/>
        <v>20.877666801958966</v>
      </c>
      <c r="M27" s="45">
        <f t="shared" si="0"/>
        <v>13.891851943182735</v>
      </c>
      <c r="N27" s="46">
        <f t="shared" si="0"/>
        <v>10.89184380666272</v>
      </c>
    </row>
    <row r="28" spans="1:14" x14ac:dyDescent="0.25">
      <c r="A28" s="40"/>
      <c r="B28" s="41" t="s">
        <v>52</v>
      </c>
      <c r="C28" s="43">
        <f t="shared" ref="C28:N28" si="1">C25/C4</f>
        <v>5.9739903792106412</v>
      </c>
      <c r="D28" s="43">
        <f t="shared" si="1"/>
        <v>4.7395146849130692</v>
      </c>
      <c r="E28" s="43">
        <f t="shared" si="1"/>
        <v>3.8776152889066604</v>
      </c>
      <c r="F28" s="43">
        <f t="shared" si="1"/>
        <v>27.719234709356638</v>
      </c>
      <c r="G28" s="43">
        <f t="shared" si="1"/>
        <v>56.406945891017102</v>
      </c>
      <c r="H28" s="43">
        <f t="shared" si="1"/>
        <v>7.7790251062263733</v>
      </c>
      <c r="I28" s="45">
        <f t="shared" si="1"/>
        <v>68.089527510447454</v>
      </c>
      <c r="J28" s="45">
        <f t="shared" si="1"/>
        <v>11.567817188522536</v>
      </c>
      <c r="K28" s="45">
        <f t="shared" si="1"/>
        <v>28.814330651997924</v>
      </c>
      <c r="L28" s="45">
        <f t="shared" si="1"/>
        <v>34.232017616264251</v>
      </c>
      <c r="M28" s="45">
        <f t="shared" si="1"/>
        <v>8.8826278748573344</v>
      </c>
      <c r="N28" s="46">
        <f t="shared" si="1"/>
        <v>21.186043197265917</v>
      </c>
    </row>
    <row r="29" spans="1:14" x14ac:dyDescent="0.25">
      <c r="A29" s="40"/>
      <c r="B29" s="41" t="s">
        <v>53</v>
      </c>
      <c r="C29" s="43">
        <f t="shared" ref="C29:N29" si="2">C26/C5</f>
        <v>11.592634991362845</v>
      </c>
      <c r="D29" s="43">
        <f t="shared" si="2"/>
        <v>7.9259803263094222</v>
      </c>
      <c r="E29" s="43">
        <f t="shared" si="2"/>
        <v>8.9074962182699231</v>
      </c>
      <c r="F29" s="43">
        <f t="shared" si="2"/>
        <v>8.6996469053516208</v>
      </c>
      <c r="G29" s="43">
        <f t="shared" si="2"/>
        <v>15.863707774103673</v>
      </c>
      <c r="H29" s="43">
        <f t="shared" si="2"/>
        <v>7.69495171773133</v>
      </c>
      <c r="I29" s="45">
        <f t="shared" si="2"/>
        <v>3.3914322096430802</v>
      </c>
      <c r="J29" s="45">
        <f t="shared" si="2"/>
        <v>2.5568875055430902</v>
      </c>
      <c r="K29" s="45">
        <f t="shared" si="2"/>
        <v>13.265775593898324</v>
      </c>
      <c r="L29" s="45">
        <f t="shared" si="2"/>
        <v>9.078701098381071</v>
      </c>
      <c r="M29" s="45">
        <f t="shared" si="2"/>
        <v>3.4273202631242494</v>
      </c>
      <c r="N29" s="46">
        <f t="shared" si="2"/>
        <v>6.9149071614404738</v>
      </c>
    </row>
    <row r="30" spans="1:14" x14ac:dyDescent="0.25">
      <c r="A30" s="47" t="s">
        <v>84</v>
      </c>
      <c r="B30" s="41" t="s">
        <v>51</v>
      </c>
      <c r="C30" s="43">
        <f>C24/C6</f>
        <v>119.92991483578125</v>
      </c>
      <c r="D30" s="43">
        <f t="shared" ref="D30:N30" si="3">D24/D6</f>
        <v>81.822204584465311</v>
      </c>
      <c r="E30" s="43">
        <f t="shared" si="3"/>
        <v>119.61128845629358</v>
      </c>
      <c r="F30" s="43">
        <f t="shared" si="3"/>
        <v>56.88739357066823</v>
      </c>
      <c r="G30" s="43">
        <f t="shared" si="3"/>
        <v>51.241538989006692</v>
      </c>
      <c r="H30" s="43">
        <f t="shared" si="3"/>
        <v>36.49646531575015</v>
      </c>
      <c r="I30" s="45">
        <f t="shared" si="3"/>
        <v>41.277226029831922</v>
      </c>
      <c r="J30" s="45">
        <f t="shared" si="3"/>
        <v>55.866386952419852</v>
      </c>
      <c r="K30" s="45">
        <f t="shared" si="3"/>
        <v>51.430201010573271</v>
      </c>
      <c r="L30" s="45">
        <f t="shared" si="3"/>
        <v>93.911951815153614</v>
      </c>
      <c r="M30" s="45">
        <f t="shared" si="3"/>
        <v>56.092077382606604</v>
      </c>
      <c r="N30" s="46">
        <f t="shared" si="3"/>
        <v>56.787548602460085</v>
      </c>
    </row>
    <row r="31" spans="1:14" x14ac:dyDescent="0.25">
      <c r="A31" s="40"/>
      <c r="B31" s="41" t="s">
        <v>52</v>
      </c>
      <c r="C31" s="43">
        <f t="shared" ref="C31:N31" si="4">C25/C7</f>
        <v>46.148705190596885</v>
      </c>
      <c r="D31" s="43">
        <f t="shared" si="4"/>
        <v>30.22472038697769</v>
      </c>
      <c r="E31" s="43">
        <f t="shared" si="4"/>
        <v>21.056794962435525</v>
      </c>
      <c r="F31" s="43">
        <f t="shared" si="4"/>
        <v>195.41377120023338</v>
      </c>
      <c r="G31" s="43">
        <f t="shared" si="4"/>
        <v>326.47762035723707</v>
      </c>
      <c r="H31" s="43">
        <f t="shared" si="4"/>
        <v>55.770861377421348</v>
      </c>
      <c r="I31" s="45">
        <f t="shared" si="4"/>
        <v>438.13956941886067</v>
      </c>
      <c r="J31" s="45">
        <f t="shared" si="4"/>
        <v>65.684167208535072</v>
      </c>
      <c r="K31" s="45">
        <f t="shared" si="4"/>
        <v>176.98650325802558</v>
      </c>
      <c r="L31" s="45">
        <f t="shared" si="4"/>
        <v>178.78607887995366</v>
      </c>
      <c r="M31" s="45">
        <f t="shared" si="4"/>
        <v>57.506173122010203</v>
      </c>
      <c r="N31" s="46">
        <f t="shared" si="4"/>
        <v>122.89616270836461</v>
      </c>
    </row>
    <row r="32" spans="1:14" x14ac:dyDescent="0.25">
      <c r="A32" s="40"/>
      <c r="B32" s="41" t="s">
        <v>53</v>
      </c>
      <c r="C32" s="43">
        <f t="shared" ref="C32:N32" si="5">C26/C8</f>
        <v>72.561174592319816</v>
      </c>
      <c r="D32" s="43">
        <f t="shared" si="5"/>
        <v>47.551040442702707</v>
      </c>
      <c r="E32" s="43">
        <f t="shared" si="5"/>
        <v>51.768985983706209</v>
      </c>
      <c r="F32" s="43">
        <f t="shared" si="5"/>
        <v>65.680194807149689</v>
      </c>
      <c r="G32" s="43">
        <f t="shared" si="5"/>
        <v>110.07605339030846</v>
      </c>
      <c r="H32" s="43">
        <f t="shared" si="5"/>
        <v>52.01441804592077</v>
      </c>
      <c r="I32" s="45">
        <f t="shared" si="5"/>
        <v>19.915490583913964</v>
      </c>
      <c r="J32" s="45">
        <f t="shared" si="5"/>
        <v>9.7084006910899383</v>
      </c>
      <c r="K32" s="45">
        <f t="shared" si="5"/>
        <v>70.382478021990167</v>
      </c>
      <c r="L32" s="45">
        <f t="shared" si="5"/>
        <v>46.305411364128396</v>
      </c>
      <c r="M32" s="45">
        <f t="shared" si="5"/>
        <v>21.264577735065856</v>
      </c>
      <c r="N32" s="46">
        <f t="shared" si="5"/>
        <v>40.642672320892238</v>
      </c>
    </row>
    <row r="33" spans="1:14" x14ac:dyDescent="0.25">
      <c r="A33" s="47" t="s">
        <v>85</v>
      </c>
      <c r="B33" s="41" t="s">
        <v>51</v>
      </c>
      <c r="C33" s="43">
        <f>C24/C9</f>
        <v>372.90878227660448</v>
      </c>
      <c r="D33" s="43">
        <f t="shared" ref="D33:N33" si="6">D24/D9</f>
        <v>250.15186131050589</v>
      </c>
      <c r="E33" s="43">
        <f t="shared" si="6"/>
        <v>427.93968302289716</v>
      </c>
      <c r="F33" s="43">
        <f t="shared" si="6"/>
        <v>190.79299538574423</v>
      </c>
      <c r="G33" s="43">
        <f t="shared" si="6"/>
        <v>182.94501276131643</v>
      </c>
      <c r="H33" s="43">
        <f t="shared" si="6"/>
        <v>136.35371042571563</v>
      </c>
      <c r="I33" s="45">
        <f t="shared" si="6"/>
        <v>192.9261005687398</v>
      </c>
      <c r="J33" s="45">
        <f t="shared" si="6"/>
        <v>238.05485484332851</v>
      </c>
      <c r="K33" s="45">
        <f t="shared" si="6"/>
        <v>216.56600294108912</v>
      </c>
      <c r="L33" s="45">
        <f t="shared" si="6"/>
        <v>419.63716672388233</v>
      </c>
      <c r="M33" s="45">
        <f t="shared" si="6"/>
        <v>266.88288291857754</v>
      </c>
      <c r="N33" s="46">
        <f t="shared" si="6"/>
        <v>259.93470030181595</v>
      </c>
    </row>
    <row r="34" spans="1:14" x14ac:dyDescent="0.25">
      <c r="A34" s="40"/>
      <c r="B34" s="41" t="s">
        <v>52</v>
      </c>
      <c r="C34" s="43">
        <f t="shared" ref="C34:N34" si="7">C25/C10</f>
        <v>182.02033526157223</v>
      </c>
      <c r="D34" s="43">
        <f t="shared" si="7"/>
        <v>112.68648834211258</v>
      </c>
      <c r="E34" s="43">
        <f t="shared" si="7"/>
        <v>84.314516342586117</v>
      </c>
      <c r="F34" s="43">
        <f t="shared" si="7"/>
        <v>630.68234321328396</v>
      </c>
      <c r="G34" s="43">
        <f t="shared" si="7"/>
        <v>1296.6942861078812</v>
      </c>
      <c r="H34" s="43">
        <f t="shared" si="7"/>
        <v>198.4134507189176</v>
      </c>
      <c r="I34" s="45">
        <f t="shared" si="7"/>
        <v>1951.6558385767789</v>
      </c>
      <c r="J34" s="45">
        <f t="shared" si="7"/>
        <v>261.6462489300975</v>
      </c>
      <c r="K34" s="45">
        <f t="shared" si="7"/>
        <v>712.87750237792375</v>
      </c>
      <c r="L34" s="45">
        <f t="shared" si="7"/>
        <v>730.48416591751004</v>
      </c>
      <c r="M34" s="45">
        <f t="shared" si="7"/>
        <v>211.35795246416893</v>
      </c>
      <c r="N34" s="46">
        <f t="shared" si="7"/>
        <v>490.34288675518536</v>
      </c>
    </row>
    <row r="35" spans="1:14" x14ac:dyDescent="0.25">
      <c r="A35" s="40"/>
      <c r="B35" s="41" t="s">
        <v>53</v>
      </c>
      <c r="C35" s="43">
        <f t="shared" ref="C35:N35" si="8">C26/C11</f>
        <v>295.64255296647769</v>
      </c>
      <c r="D35" s="43">
        <f t="shared" si="8"/>
        <v>186.14441696825446</v>
      </c>
      <c r="E35" s="43">
        <f t="shared" si="8"/>
        <v>212.08454296577702</v>
      </c>
      <c r="F35" s="43">
        <f t="shared" si="8"/>
        <v>236.60419728709851</v>
      </c>
      <c r="G35" s="43">
        <f t="shared" si="8"/>
        <v>442.40007967259095</v>
      </c>
      <c r="H35" s="43">
        <f t="shared" si="8"/>
        <v>215.43805816225932</v>
      </c>
      <c r="I35" s="45">
        <f t="shared" si="8"/>
        <v>104.89513370414861</v>
      </c>
      <c r="J35" s="45">
        <f t="shared" si="8"/>
        <v>54.561957885525807</v>
      </c>
      <c r="K35" s="45">
        <f t="shared" si="8"/>
        <v>414.616332738979</v>
      </c>
      <c r="L35" s="45">
        <f t="shared" si="8"/>
        <v>266.85594083843188</v>
      </c>
      <c r="M35" s="45">
        <f t="shared" si="8"/>
        <v>99.797521771109857</v>
      </c>
      <c r="N35" s="46">
        <f t="shared" si="8"/>
        <v>240.24997026317143</v>
      </c>
    </row>
    <row r="36" spans="1:14" x14ac:dyDescent="0.25">
      <c r="A36" s="47" t="s">
        <v>86</v>
      </c>
      <c r="B36" s="41" t="s">
        <v>51</v>
      </c>
      <c r="C36" s="43">
        <f>C24/C12</f>
        <v>430.45260386925099</v>
      </c>
      <c r="D36" s="43">
        <f t="shared" ref="D36:N36" si="9">D24/D12</f>
        <v>288.07306871056255</v>
      </c>
      <c r="E36" s="43">
        <f t="shared" si="9"/>
        <v>468.91721358769342</v>
      </c>
      <c r="F36" s="43">
        <f t="shared" si="9"/>
        <v>205.30952403926065</v>
      </c>
      <c r="G36" s="43">
        <f t="shared" si="9"/>
        <v>215.79334823037468</v>
      </c>
      <c r="H36" s="43">
        <f t="shared" si="9"/>
        <v>164.90118085431038</v>
      </c>
      <c r="I36" s="45">
        <f t="shared" si="9"/>
        <v>170.69426248769761</v>
      </c>
      <c r="J36" s="45">
        <f t="shared" si="9"/>
        <v>199.50668203517785</v>
      </c>
      <c r="K36" s="45">
        <f t="shared" si="9"/>
        <v>200.6056106567662</v>
      </c>
      <c r="L36" s="45">
        <f t="shared" si="9"/>
        <v>361.23413190431336</v>
      </c>
      <c r="M36" s="45">
        <f t="shared" si="9"/>
        <v>218.57543729204505</v>
      </c>
      <c r="N36" s="46">
        <f t="shared" si="9"/>
        <v>227.75842250386722</v>
      </c>
    </row>
    <row r="37" spans="1:14" x14ac:dyDescent="0.25">
      <c r="A37" s="40"/>
      <c r="B37" s="41" t="s">
        <v>52</v>
      </c>
      <c r="C37" s="43">
        <f t="shared" ref="C37:N37" si="10">C25/C13</f>
        <v>191.51497803593597</v>
      </c>
      <c r="D37" s="43">
        <f t="shared" si="10"/>
        <v>125.14251733727423</v>
      </c>
      <c r="E37" s="43">
        <f t="shared" si="10"/>
        <v>103.4645001928611</v>
      </c>
      <c r="F37" s="43">
        <f t="shared" si="10"/>
        <v>768.46512778063652</v>
      </c>
      <c r="G37" s="43">
        <f t="shared" si="10"/>
        <v>1601.9502256322853</v>
      </c>
      <c r="H37" s="43">
        <f t="shared" si="10"/>
        <v>233.62017709960199</v>
      </c>
      <c r="I37" s="45">
        <f t="shared" si="10"/>
        <v>1782.1399136443788</v>
      </c>
      <c r="J37" s="45">
        <f t="shared" si="10"/>
        <v>264.20511289346342</v>
      </c>
      <c r="K37" s="45">
        <f t="shared" si="10"/>
        <v>871.61550414604073</v>
      </c>
      <c r="L37" s="45">
        <f t="shared" si="10"/>
        <v>732.64694439006257</v>
      </c>
      <c r="M37" s="45">
        <f t="shared" si="10"/>
        <v>202.04286198146613</v>
      </c>
      <c r="N37" s="46">
        <f t="shared" si="10"/>
        <v>475.5312758931392</v>
      </c>
    </row>
    <row r="38" spans="1:14" x14ac:dyDescent="0.25">
      <c r="A38" s="40"/>
      <c r="B38" s="41" t="s">
        <v>53</v>
      </c>
      <c r="C38" s="43">
        <f t="shared" ref="C38:N38" si="11">C26/C14</f>
        <v>348.99947085603168</v>
      </c>
      <c r="D38" s="43">
        <f t="shared" si="11"/>
        <v>226.71094374257444</v>
      </c>
      <c r="E38" s="43">
        <f t="shared" si="11"/>
        <v>247.75528183122546</v>
      </c>
      <c r="F38" s="43">
        <f t="shared" si="11"/>
        <v>273.49210916074202</v>
      </c>
      <c r="G38" s="43">
        <f t="shared" si="11"/>
        <v>473.45763885373208</v>
      </c>
      <c r="H38" s="43">
        <f t="shared" si="11"/>
        <v>254.89648101532995</v>
      </c>
      <c r="I38" s="45">
        <f t="shared" si="11"/>
        <v>100.10047172621464</v>
      </c>
      <c r="J38" s="45">
        <f t="shared" si="11"/>
        <v>66.569147291932509</v>
      </c>
      <c r="K38" s="45">
        <f t="shared" si="11"/>
        <v>364.85747713844194</v>
      </c>
      <c r="L38" s="45">
        <f t="shared" si="11"/>
        <v>243.23035088732527</v>
      </c>
      <c r="M38" s="45">
        <f t="shared" si="11"/>
        <v>87.335170062127673</v>
      </c>
      <c r="N38" s="46">
        <f t="shared" si="11"/>
        <v>209.78177674231131</v>
      </c>
    </row>
    <row r="39" spans="1:14" x14ac:dyDescent="0.25">
      <c r="A39" s="47" t="s">
        <v>87</v>
      </c>
      <c r="B39" s="41" t="s">
        <v>51</v>
      </c>
      <c r="C39" s="43">
        <f>C24/C15</f>
        <v>177.70118887544504</v>
      </c>
      <c r="D39" s="43">
        <f t="shared" ref="D39:N39" si="12">D24/D15</f>
        <v>112.03718695761808</v>
      </c>
      <c r="E39" s="43">
        <f t="shared" si="12"/>
        <v>257.21904902053006</v>
      </c>
      <c r="F39" s="43">
        <f t="shared" si="12"/>
        <v>86.284338628118135</v>
      </c>
      <c r="G39" s="43">
        <f t="shared" si="12"/>
        <v>77.774954152236546</v>
      </c>
      <c r="H39" s="43">
        <f t="shared" si="12"/>
        <v>61.536048693667411</v>
      </c>
      <c r="I39" s="45">
        <f t="shared" si="12"/>
        <v>90.912232892066243</v>
      </c>
      <c r="J39" s="45">
        <f t="shared" si="12"/>
        <v>111.93219740586484</v>
      </c>
      <c r="K39" s="45">
        <f t="shared" si="12"/>
        <v>111.08292122945133</v>
      </c>
      <c r="L39" s="45">
        <f t="shared" si="12"/>
        <v>197.84057162892773</v>
      </c>
      <c r="M39" s="45">
        <f t="shared" si="12"/>
        <v>124.28962837378812</v>
      </c>
      <c r="N39" s="46">
        <f t="shared" si="12"/>
        <v>132.55855579705357</v>
      </c>
    </row>
    <row r="40" spans="1:14" x14ac:dyDescent="0.25">
      <c r="A40" s="40"/>
      <c r="B40" s="41" t="s">
        <v>52</v>
      </c>
      <c r="C40" s="43">
        <f t="shared" ref="C40:N40" si="13">C25/C16</f>
        <v>54.412809796728773</v>
      </c>
      <c r="D40" s="43">
        <f t="shared" si="13"/>
        <v>46.952619586576525</v>
      </c>
      <c r="E40" s="43">
        <f t="shared" si="13"/>
        <v>33.893902948936329</v>
      </c>
      <c r="F40" s="43">
        <f t="shared" si="13"/>
        <v>354.16499794612849</v>
      </c>
      <c r="G40" s="43">
        <f t="shared" si="13"/>
        <v>520.77189448155616</v>
      </c>
      <c r="H40" s="43">
        <f t="shared" si="13"/>
        <v>79.555445630725913</v>
      </c>
      <c r="I40" s="45">
        <f t="shared" si="13"/>
        <v>861.8725620431029</v>
      </c>
      <c r="J40" s="45">
        <f t="shared" si="13"/>
        <v>114.14401623976811</v>
      </c>
      <c r="K40" s="45">
        <f t="shared" si="13"/>
        <v>348.26114672613761</v>
      </c>
      <c r="L40" s="45">
        <f t="shared" si="13"/>
        <v>336.85279592946904</v>
      </c>
      <c r="M40" s="45">
        <f t="shared" si="13"/>
        <v>108.46642225595524</v>
      </c>
      <c r="N40" s="46">
        <f t="shared" si="13"/>
        <v>259.80088926730639</v>
      </c>
    </row>
    <row r="41" spans="1:14" x14ac:dyDescent="0.25">
      <c r="A41" s="40"/>
      <c r="B41" s="41" t="s">
        <v>53</v>
      </c>
      <c r="C41" s="43">
        <f t="shared" ref="C41:N41" si="14">C26/C17</f>
        <v>108.0223656461631</v>
      </c>
      <c r="D41" s="43">
        <f t="shared" si="14"/>
        <v>73.798709811735293</v>
      </c>
      <c r="E41" s="43">
        <f t="shared" si="14"/>
        <v>81.133928163620027</v>
      </c>
      <c r="F41" s="43">
        <f t="shared" si="14"/>
        <v>96.991638090578022</v>
      </c>
      <c r="G41" s="43">
        <f t="shared" si="14"/>
        <v>179.58706640345866</v>
      </c>
      <c r="H41" s="43">
        <f t="shared" si="14"/>
        <v>78.980577511068475</v>
      </c>
      <c r="I41" s="45">
        <f t="shared" si="14"/>
        <v>47.436843120503703</v>
      </c>
      <c r="J41" s="45">
        <f t="shared" si="14"/>
        <v>22.962317000037359</v>
      </c>
      <c r="K41" s="45">
        <f t="shared" si="14"/>
        <v>181.30441161330475</v>
      </c>
      <c r="L41" s="45">
        <f t="shared" si="14"/>
        <v>113.43785811878496</v>
      </c>
      <c r="M41" s="45">
        <f t="shared" si="14"/>
        <v>45.550384852780176</v>
      </c>
      <c r="N41" s="46">
        <f t="shared" si="14"/>
        <v>85.475332836123286</v>
      </c>
    </row>
    <row r="42" spans="1:14" x14ac:dyDescent="0.25">
      <c r="A42" s="47" t="s">
        <v>88</v>
      </c>
      <c r="B42" s="41" t="s">
        <v>51</v>
      </c>
      <c r="C42" s="43">
        <f>C24/C18</f>
        <v>300.36161283278102</v>
      </c>
      <c r="D42" s="43">
        <f t="shared" ref="D42:N42" si="15">D24/D18</f>
        <v>239.29633796420529</v>
      </c>
      <c r="E42" s="43">
        <f t="shared" si="15"/>
        <v>327.07633026343865</v>
      </c>
      <c r="F42" s="43">
        <f t="shared" si="15"/>
        <v>159.87370748879488</v>
      </c>
      <c r="G42" s="43">
        <f t="shared" si="15"/>
        <v>114.73028390863722</v>
      </c>
      <c r="H42" s="43">
        <f t="shared" si="15"/>
        <v>86.189231095661725</v>
      </c>
      <c r="I42" s="45">
        <f t="shared" si="15"/>
        <v>99.478913017191843</v>
      </c>
      <c r="J42" s="45">
        <f t="shared" si="15"/>
        <v>185.91727272291087</v>
      </c>
      <c r="K42" s="45">
        <f t="shared" si="15"/>
        <v>212.22758579770127</v>
      </c>
      <c r="L42" s="45">
        <f t="shared" si="15"/>
        <v>300.45461390767485</v>
      </c>
      <c r="M42" s="45">
        <f t="shared" si="15"/>
        <v>180.55086679039223</v>
      </c>
      <c r="N42" s="46">
        <f t="shared" si="15"/>
        <v>147.82620444512744</v>
      </c>
    </row>
    <row r="43" spans="1:14" x14ac:dyDescent="0.25">
      <c r="A43" s="40"/>
      <c r="B43" s="41" t="s">
        <v>52</v>
      </c>
      <c r="C43" s="43">
        <f t="shared" ref="C43:N43" si="16">C25/C19</f>
        <v>80.399675932827009</v>
      </c>
      <c r="D43" s="43">
        <f t="shared" si="16"/>
        <v>62.867391089341773</v>
      </c>
      <c r="E43" s="43">
        <f t="shared" si="16"/>
        <v>52.999658922456753</v>
      </c>
      <c r="F43" s="43">
        <f t="shared" si="16"/>
        <v>374.96440946647368</v>
      </c>
      <c r="G43" s="43">
        <f t="shared" si="16"/>
        <v>752.80555682705449</v>
      </c>
      <c r="H43" s="43">
        <f t="shared" si="16"/>
        <v>107.63806102895798</v>
      </c>
      <c r="I43" s="45">
        <f t="shared" si="16"/>
        <v>827.45184206266788</v>
      </c>
      <c r="J43" s="45">
        <f t="shared" si="16"/>
        <v>158.32580479121154</v>
      </c>
      <c r="K43" s="45">
        <f t="shared" si="16"/>
        <v>407.10745453362341</v>
      </c>
      <c r="L43" s="45">
        <f t="shared" si="16"/>
        <v>472.93906620356432</v>
      </c>
      <c r="M43" s="45">
        <f t="shared" si="16"/>
        <v>127.0982272367761</v>
      </c>
      <c r="N43" s="46">
        <f t="shared" si="16"/>
        <v>296.85063615760737</v>
      </c>
    </row>
    <row r="44" spans="1:14" x14ac:dyDescent="0.25">
      <c r="A44" s="40"/>
      <c r="B44" s="41" t="s">
        <v>53</v>
      </c>
      <c r="C44" s="43">
        <f t="shared" ref="C44:N44" si="17">C26/C20</f>
        <v>167.68750882376835</v>
      </c>
      <c r="D44" s="43">
        <f t="shared" si="17"/>
        <v>107.26624936174257</v>
      </c>
      <c r="E44" s="43">
        <f t="shared" si="17"/>
        <v>126.85062606113624</v>
      </c>
      <c r="F44" s="43">
        <f t="shared" si="17"/>
        <v>127.00264652835899</v>
      </c>
      <c r="G44" s="43">
        <f t="shared" si="17"/>
        <v>234.3457488921166</v>
      </c>
      <c r="H44" s="43">
        <f t="shared" si="17"/>
        <v>110.79863034028463</v>
      </c>
      <c r="I44" s="45">
        <f t="shared" si="17"/>
        <v>47.184485546870881</v>
      </c>
      <c r="J44" s="45">
        <f t="shared" si="17"/>
        <v>36.304161209399368</v>
      </c>
      <c r="K44" s="45">
        <f t="shared" si="17"/>
        <v>178.77003976052501</v>
      </c>
      <c r="L44" s="45">
        <f t="shared" si="17"/>
        <v>128.14920056489552</v>
      </c>
      <c r="M44" s="45">
        <f t="shared" si="17"/>
        <v>51.440703273736574</v>
      </c>
      <c r="N44" s="46">
        <f t="shared" si="17"/>
        <v>103.11150195209316</v>
      </c>
    </row>
    <row r="45" spans="1:14" x14ac:dyDescent="0.25">
      <c r="A45" s="47" t="s">
        <v>89</v>
      </c>
      <c r="B45" s="41" t="s">
        <v>51</v>
      </c>
      <c r="C45" s="43">
        <f>C24/C21</f>
        <v>3931.7316586580382</v>
      </c>
      <c r="D45" s="43">
        <f t="shared" ref="D45:N45" si="18">D24/D21</f>
        <v>4371.1623730502706</v>
      </c>
      <c r="E45" s="43">
        <f t="shared" si="18"/>
        <v>6631.1199351487576</v>
      </c>
      <c r="F45" s="43">
        <f t="shared" si="18"/>
        <v>3935.2829152849258</v>
      </c>
      <c r="G45" s="43">
        <f t="shared" si="18"/>
        <v>3951.5596563880126</v>
      </c>
      <c r="H45" s="43">
        <f t="shared" si="18"/>
        <v>3600.9360152776017</v>
      </c>
      <c r="I45" s="45">
        <f t="shared" si="18"/>
        <v>6629.666115406606</v>
      </c>
      <c r="J45" s="45">
        <f t="shared" si="18"/>
        <v>7341.2177140878503</v>
      </c>
      <c r="K45" s="45">
        <f t="shared" si="18"/>
        <v>7237.807044721475</v>
      </c>
      <c r="L45" s="45">
        <f t="shared" si="18"/>
        <v>9811.8088416786031</v>
      </c>
      <c r="M45" s="45">
        <f t="shared" si="18"/>
        <v>4778.6849202042977</v>
      </c>
      <c r="N45" s="46">
        <f t="shared" si="18"/>
        <v>4089.291732408391</v>
      </c>
    </row>
    <row r="46" spans="1:14" x14ac:dyDescent="0.25">
      <c r="A46" s="40"/>
      <c r="B46" s="41" t="s">
        <v>52</v>
      </c>
      <c r="C46" s="43">
        <f t="shared" ref="C46:N46" si="19">C25/C22</f>
        <v>1906.6360150108821</v>
      </c>
      <c r="D46" s="43">
        <f t="shared" si="19"/>
        <v>1248.7733499363987</v>
      </c>
      <c r="E46" s="43">
        <f t="shared" si="19"/>
        <v>912.15242929718943</v>
      </c>
      <c r="F46" s="43">
        <f t="shared" si="19"/>
        <v>6596.0090183325456</v>
      </c>
      <c r="G46" s="43">
        <f t="shared" si="19"/>
        <v>12374.938673807872</v>
      </c>
      <c r="H46" s="43">
        <f t="shared" si="19"/>
        <v>1675.5794640875292</v>
      </c>
      <c r="I46" s="45">
        <f t="shared" si="19"/>
        <v>21412.105858960767</v>
      </c>
      <c r="J46" s="45">
        <f t="shared" si="19"/>
        <v>2766.3897299683958</v>
      </c>
      <c r="K46" s="45">
        <f t="shared" si="19"/>
        <v>6227.8410217433702</v>
      </c>
      <c r="L46" s="45">
        <f t="shared" si="19"/>
        <v>7143.235087696964</v>
      </c>
      <c r="M46" s="45">
        <f t="shared" si="19"/>
        <v>1982.5211281084628</v>
      </c>
      <c r="N46" s="46">
        <f t="shared" si="19"/>
        <v>5000.4703668185675</v>
      </c>
    </row>
    <row r="47" spans="1:14" ht="15.75" thickBot="1" x14ac:dyDescent="0.3">
      <c r="A47" s="58"/>
      <c r="B47" s="67" t="s">
        <v>53</v>
      </c>
      <c r="C47" s="60">
        <f t="shared" ref="C47:N47" si="20">C26/C23</f>
        <v>3387.078448518444</v>
      </c>
      <c r="D47" s="60">
        <f t="shared" si="20"/>
        <v>2305.1278587843631</v>
      </c>
      <c r="E47" s="60">
        <f t="shared" si="20"/>
        <v>3148.6471454231801</v>
      </c>
      <c r="F47" s="60">
        <f t="shared" si="20"/>
        <v>3053.8263184561515</v>
      </c>
      <c r="G47" s="60">
        <f t="shared" si="20"/>
        <v>6840.9995451036157</v>
      </c>
      <c r="H47" s="60">
        <f t="shared" si="20"/>
        <v>2777.7392602700911</v>
      </c>
      <c r="I47" s="68">
        <f t="shared" si="20"/>
        <v>2370.6679182672351</v>
      </c>
      <c r="J47" s="68">
        <f t="shared" si="20"/>
        <v>2079.8793930706856</v>
      </c>
      <c r="K47" s="68">
        <f t="shared" si="20"/>
        <v>12110.597777049743</v>
      </c>
      <c r="L47" s="68">
        <f t="shared" si="20"/>
        <v>9605.0976240610216</v>
      </c>
      <c r="M47" s="68">
        <f t="shared" si="20"/>
        <v>3645.850515889656</v>
      </c>
      <c r="N47" s="69">
        <f t="shared" si="20"/>
        <v>7707.8936123813846</v>
      </c>
    </row>
    <row r="48" spans="1:14" ht="18.75" x14ac:dyDescent="0.3">
      <c r="A48" s="35" t="s">
        <v>90</v>
      </c>
      <c r="B48" s="36"/>
      <c r="C48" s="37"/>
      <c r="D48" s="37"/>
      <c r="E48" s="37"/>
      <c r="F48" s="37"/>
      <c r="G48" s="37"/>
      <c r="H48" s="37"/>
      <c r="I48" s="38"/>
      <c r="J48" s="38"/>
      <c r="K48" s="38"/>
      <c r="L48" s="38"/>
      <c r="M48" s="38"/>
      <c r="N48" s="39"/>
    </row>
    <row r="49" spans="1:14" ht="15.75" x14ac:dyDescent="0.25">
      <c r="A49" s="40" t="s">
        <v>78</v>
      </c>
      <c r="B49" s="41"/>
      <c r="C49" s="42" t="s">
        <v>45</v>
      </c>
      <c r="D49" s="43"/>
      <c r="E49" s="43"/>
      <c r="F49" s="43"/>
      <c r="G49" s="43"/>
      <c r="H49" s="43"/>
      <c r="I49" s="44" t="s">
        <v>46</v>
      </c>
      <c r="J49" s="45"/>
      <c r="K49" s="45"/>
      <c r="L49" s="45"/>
      <c r="M49" s="45"/>
      <c r="N49" s="46"/>
    </row>
    <row r="50" spans="1:14" x14ac:dyDescent="0.25">
      <c r="A50" s="47" t="s">
        <v>83</v>
      </c>
      <c r="B50" s="41" t="s">
        <v>51</v>
      </c>
      <c r="C50" s="43">
        <f>AVERAGE(C27:H27)</f>
        <v>15.506814079681213</v>
      </c>
      <c r="D50" s="43"/>
      <c r="E50" s="43"/>
      <c r="F50" s="43"/>
      <c r="G50" s="43"/>
      <c r="H50" s="43"/>
      <c r="I50" s="45">
        <f>AVERAGE(I27:N27)</f>
        <v>13.481226888947665</v>
      </c>
      <c r="J50" s="45"/>
      <c r="K50" s="45"/>
      <c r="L50" s="45"/>
      <c r="M50" s="45"/>
      <c r="N50" s="46"/>
    </row>
    <row r="51" spans="1:14" x14ac:dyDescent="0.25">
      <c r="A51" s="40"/>
      <c r="B51" s="41" t="s">
        <v>52</v>
      </c>
      <c r="C51" s="43">
        <f t="shared" ref="C51:C64" si="21">AVERAGE(C28:H28)</f>
        <v>17.749387676605078</v>
      </c>
      <c r="D51" s="43"/>
      <c r="E51" s="43"/>
      <c r="F51" s="43"/>
      <c r="G51" s="43"/>
      <c r="H51" s="43"/>
      <c r="I51" s="45">
        <f t="shared" ref="I51:I64" si="22">AVERAGE(I28:N28)</f>
        <v>28.795394006559235</v>
      </c>
      <c r="J51" s="45"/>
      <c r="K51" s="45"/>
      <c r="L51" s="45"/>
      <c r="M51" s="45"/>
      <c r="N51" s="46"/>
    </row>
    <row r="52" spans="1:14" x14ac:dyDescent="0.25">
      <c r="A52" s="40"/>
      <c r="B52" s="41" t="s">
        <v>53</v>
      </c>
      <c r="C52" s="43">
        <f t="shared" si="21"/>
        <v>10.114069655521469</v>
      </c>
      <c r="D52" s="43"/>
      <c r="E52" s="43"/>
      <c r="F52" s="43"/>
      <c r="G52" s="43"/>
      <c r="H52" s="43"/>
      <c r="I52" s="45">
        <f t="shared" si="22"/>
        <v>6.4391706386717154</v>
      </c>
      <c r="J52" s="45"/>
      <c r="K52" s="45"/>
      <c r="L52" s="45"/>
      <c r="M52" s="45"/>
      <c r="N52" s="46"/>
    </row>
    <row r="53" spans="1:14" x14ac:dyDescent="0.25">
      <c r="A53" s="47" t="s">
        <v>84</v>
      </c>
      <c r="B53" s="41" t="s">
        <v>51</v>
      </c>
      <c r="C53" s="43">
        <f t="shared" si="21"/>
        <v>77.664800958660862</v>
      </c>
      <c r="D53" s="43"/>
      <c r="E53" s="43"/>
      <c r="F53" s="43"/>
      <c r="G53" s="43"/>
      <c r="H53" s="43"/>
      <c r="I53" s="45">
        <f t="shared" si="22"/>
        <v>59.227565298840886</v>
      </c>
      <c r="J53" s="45"/>
      <c r="K53" s="45"/>
      <c r="L53" s="45"/>
      <c r="M53" s="45"/>
      <c r="N53" s="46"/>
    </row>
    <row r="54" spans="1:14" x14ac:dyDescent="0.25">
      <c r="A54" s="40"/>
      <c r="B54" s="41" t="s">
        <v>52</v>
      </c>
      <c r="C54" s="43">
        <f t="shared" si="21"/>
        <v>112.51541224581699</v>
      </c>
      <c r="D54" s="43"/>
      <c r="E54" s="43"/>
      <c r="F54" s="43"/>
      <c r="G54" s="43"/>
      <c r="H54" s="43"/>
      <c r="I54" s="45">
        <f t="shared" si="22"/>
        <v>173.33310909929162</v>
      </c>
      <c r="J54" s="45"/>
      <c r="K54" s="45"/>
      <c r="L54" s="45"/>
      <c r="M54" s="45"/>
      <c r="N54" s="46"/>
    </row>
    <row r="55" spans="1:14" x14ac:dyDescent="0.25">
      <c r="A55" s="40"/>
      <c r="B55" s="41" t="s">
        <v>53</v>
      </c>
      <c r="C55" s="43">
        <f t="shared" si="21"/>
        <v>66.608644543684605</v>
      </c>
      <c r="D55" s="43"/>
      <c r="E55" s="43"/>
      <c r="F55" s="43"/>
      <c r="G55" s="43"/>
      <c r="H55" s="43"/>
      <c r="I55" s="45">
        <f t="shared" si="22"/>
        <v>34.703171786180093</v>
      </c>
      <c r="J55" s="45"/>
      <c r="K55" s="45"/>
      <c r="L55" s="45"/>
      <c r="M55" s="45"/>
      <c r="N55" s="46"/>
    </row>
    <row r="56" spans="1:14" x14ac:dyDescent="0.25">
      <c r="A56" s="47" t="s">
        <v>85</v>
      </c>
      <c r="B56" s="41" t="s">
        <v>51</v>
      </c>
      <c r="C56" s="43">
        <f t="shared" si="21"/>
        <v>260.18200753046398</v>
      </c>
      <c r="D56" s="43"/>
      <c r="E56" s="43"/>
      <c r="F56" s="43"/>
      <c r="G56" s="43"/>
      <c r="H56" s="43"/>
      <c r="I56" s="45">
        <f t="shared" si="22"/>
        <v>265.66695138290555</v>
      </c>
      <c r="J56" s="45"/>
      <c r="K56" s="45"/>
      <c r="L56" s="45"/>
      <c r="M56" s="45"/>
      <c r="N56" s="46"/>
    </row>
    <row r="57" spans="1:14" x14ac:dyDescent="0.25">
      <c r="A57" s="40"/>
      <c r="B57" s="41" t="s">
        <v>52</v>
      </c>
      <c r="C57" s="43">
        <f t="shared" si="21"/>
        <v>417.46856999772564</v>
      </c>
      <c r="D57" s="43"/>
      <c r="E57" s="43"/>
      <c r="F57" s="43"/>
      <c r="G57" s="43"/>
      <c r="H57" s="43"/>
      <c r="I57" s="45">
        <f t="shared" si="22"/>
        <v>726.39409917027751</v>
      </c>
      <c r="J57" s="45"/>
      <c r="K57" s="45"/>
      <c r="L57" s="45"/>
      <c r="M57" s="45"/>
      <c r="N57" s="46"/>
    </row>
    <row r="58" spans="1:14" x14ac:dyDescent="0.25">
      <c r="A58" s="40"/>
      <c r="B58" s="41" t="s">
        <v>53</v>
      </c>
      <c r="C58" s="43">
        <f t="shared" si="21"/>
        <v>264.71897467040964</v>
      </c>
      <c r="D58" s="43"/>
      <c r="E58" s="43"/>
      <c r="F58" s="43"/>
      <c r="G58" s="43"/>
      <c r="H58" s="43"/>
      <c r="I58" s="45">
        <f t="shared" si="22"/>
        <v>196.82947620022776</v>
      </c>
      <c r="J58" s="45"/>
      <c r="K58" s="45"/>
      <c r="L58" s="45"/>
      <c r="M58" s="45"/>
      <c r="N58" s="46"/>
    </row>
    <row r="59" spans="1:14" x14ac:dyDescent="0.25">
      <c r="A59" s="47" t="s">
        <v>86</v>
      </c>
      <c r="B59" s="41" t="s">
        <v>51</v>
      </c>
      <c r="C59" s="43">
        <f t="shared" si="21"/>
        <v>295.57448988190873</v>
      </c>
      <c r="D59" s="43"/>
      <c r="E59" s="43"/>
      <c r="F59" s="43"/>
      <c r="G59" s="43"/>
      <c r="H59" s="43"/>
      <c r="I59" s="45">
        <f t="shared" si="22"/>
        <v>229.72909114664455</v>
      </c>
      <c r="J59" s="45"/>
      <c r="K59" s="45"/>
      <c r="L59" s="45"/>
      <c r="M59" s="45"/>
      <c r="N59" s="46"/>
    </row>
    <row r="60" spans="1:14" x14ac:dyDescent="0.25">
      <c r="A60" s="40"/>
      <c r="B60" s="41" t="s">
        <v>52</v>
      </c>
      <c r="C60" s="43">
        <f t="shared" si="21"/>
        <v>504.02625434643255</v>
      </c>
      <c r="D60" s="43"/>
      <c r="E60" s="43"/>
      <c r="F60" s="43"/>
      <c r="G60" s="43"/>
      <c r="H60" s="43"/>
      <c r="I60" s="45">
        <f t="shared" si="22"/>
        <v>721.36360215809179</v>
      </c>
      <c r="J60" s="45"/>
      <c r="K60" s="45"/>
      <c r="L60" s="45"/>
      <c r="M60" s="45"/>
      <c r="N60" s="46"/>
    </row>
    <row r="61" spans="1:14" x14ac:dyDescent="0.25">
      <c r="A61" s="40"/>
      <c r="B61" s="41" t="s">
        <v>53</v>
      </c>
      <c r="C61" s="43">
        <f t="shared" si="21"/>
        <v>304.21865424327262</v>
      </c>
      <c r="D61" s="43"/>
      <c r="E61" s="43"/>
      <c r="F61" s="43"/>
      <c r="G61" s="43"/>
      <c r="H61" s="43"/>
      <c r="I61" s="45">
        <f t="shared" si="22"/>
        <v>178.64573230805888</v>
      </c>
      <c r="J61" s="45"/>
      <c r="K61" s="45"/>
      <c r="L61" s="45"/>
      <c r="M61" s="45"/>
      <c r="N61" s="46"/>
    </row>
    <row r="62" spans="1:14" x14ac:dyDescent="0.25">
      <c r="A62" s="47" t="s">
        <v>87</v>
      </c>
      <c r="B62" s="41" t="s">
        <v>51</v>
      </c>
      <c r="C62" s="43">
        <f t="shared" si="21"/>
        <v>128.75879438793589</v>
      </c>
      <c r="D62" s="43"/>
      <c r="E62" s="43"/>
      <c r="F62" s="43"/>
      <c r="G62" s="43"/>
      <c r="H62" s="43"/>
      <c r="I62" s="45">
        <f t="shared" si="22"/>
        <v>128.1026845545253</v>
      </c>
      <c r="J62" s="45"/>
      <c r="K62" s="45"/>
      <c r="L62" s="45"/>
      <c r="M62" s="45"/>
      <c r="N62" s="46"/>
    </row>
    <row r="63" spans="1:14" x14ac:dyDescent="0.25">
      <c r="A63" s="40"/>
      <c r="B63" s="41" t="s">
        <v>52</v>
      </c>
      <c r="C63" s="43">
        <f t="shared" si="21"/>
        <v>181.62527839844202</v>
      </c>
      <c r="D63" s="43"/>
      <c r="E63" s="43"/>
      <c r="F63" s="43"/>
      <c r="G63" s="43"/>
      <c r="H63" s="43"/>
      <c r="I63" s="45">
        <f t="shared" si="22"/>
        <v>338.23297207695651</v>
      </c>
      <c r="J63" s="45"/>
      <c r="K63" s="45"/>
      <c r="L63" s="45"/>
      <c r="M63" s="45"/>
      <c r="N63" s="46"/>
    </row>
    <row r="64" spans="1:14" x14ac:dyDescent="0.25">
      <c r="A64" s="40"/>
      <c r="B64" s="41" t="s">
        <v>53</v>
      </c>
      <c r="C64" s="43">
        <f t="shared" si="21"/>
        <v>103.08571427110394</v>
      </c>
      <c r="D64" s="43"/>
      <c r="E64" s="43"/>
      <c r="F64" s="43"/>
      <c r="G64" s="43"/>
      <c r="H64" s="43"/>
      <c r="I64" s="45">
        <f t="shared" si="22"/>
        <v>82.69452459025571</v>
      </c>
      <c r="J64" s="45"/>
      <c r="K64" s="45"/>
      <c r="L64" s="45"/>
      <c r="M64" s="45"/>
      <c r="N64" s="46"/>
    </row>
    <row r="65" spans="1:14" x14ac:dyDescent="0.25">
      <c r="A65" s="47" t="s">
        <v>88</v>
      </c>
      <c r="B65" s="41" t="s">
        <v>51</v>
      </c>
      <c r="C65" s="43">
        <f t="shared" ref="C65:C70" si="23">AVERAGE(C42:H42)</f>
        <v>204.58791725891979</v>
      </c>
      <c r="D65" s="43"/>
      <c r="E65" s="43"/>
      <c r="F65" s="43"/>
      <c r="G65" s="43"/>
      <c r="H65" s="43"/>
      <c r="I65" s="45">
        <f t="shared" ref="I65:I70" si="24">AVERAGE(I42:N42)</f>
        <v>187.74257611349978</v>
      </c>
      <c r="J65" s="45"/>
      <c r="K65" s="45"/>
      <c r="L65" s="45"/>
      <c r="M65" s="45"/>
      <c r="N65" s="46"/>
    </row>
    <row r="66" spans="1:14" x14ac:dyDescent="0.25">
      <c r="A66" s="40"/>
      <c r="B66" s="41" t="s">
        <v>52</v>
      </c>
      <c r="C66" s="43">
        <f t="shared" si="23"/>
        <v>238.61245887785194</v>
      </c>
      <c r="D66" s="43"/>
      <c r="E66" s="43"/>
      <c r="F66" s="43"/>
      <c r="G66" s="43"/>
      <c r="H66" s="43"/>
      <c r="I66" s="45">
        <f t="shared" si="24"/>
        <v>381.62883849757509</v>
      </c>
      <c r="J66" s="45"/>
      <c r="K66" s="45"/>
      <c r="L66" s="45"/>
      <c r="M66" s="45"/>
      <c r="N66" s="46"/>
    </row>
    <row r="67" spans="1:14" x14ac:dyDescent="0.25">
      <c r="A67" s="40"/>
      <c r="B67" s="41" t="s">
        <v>53</v>
      </c>
      <c r="C67" s="43">
        <f t="shared" si="23"/>
        <v>145.65856833456789</v>
      </c>
      <c r="D67" s="43"/>
      <c r="E67" s="43"/>
      <c r="F67" s="43"/>
      <c r="G67" s="43"/>
      <c r="H67" s="43"/>
      <c r="I67" s="45">
        <f t="shared" si="24"/>
        <v>90.826682051253428</v>
      </c>
      <c r="J67" s="45"/>
      <c r="K67" s="45"/>
      <c r="L67" s="45"/>
      <c r="M67" s="45"/>
      <c r="N67" s="46"/>
    </row>
    <row r="68" spans="1:14" x14ac:dyDescent="0.25">
      <c r="A68" s="47" t="s">
        <v>89</v>
      </c>
      <c r="B68" s="41" t="s">
        <v>51</v>
      </c>
      <c r="C68" s="43">
        <f t="shared" si="23"/>
        <v>4403.6320923012681</v>
      </c>
      <c r="D68" s="43"/>
      <c r="E68" s="43"/>
      <c r="F68" s="43"/>
      <c r="G68" s="43"/>
      <c r="H68" s="43"/>
      <c r="I68" s="45">
        <f t="shared" si="24"/>
        <v>6648.0793947512029</v>
      </c>
      <c r="J68" s="45"/>
      <c r="K68" s="45"/>
      <c r="L68" s="45"/>
      <c r="M68" s="45"/>
      <c r="N68" s="46"/>
    </row>
    <row r="69" spans="1:14" x14ac:dyDescent="0.25">
      <c r="A69" s="40"/>
      <c r="B69" s="41" t="s">
        <v>52</v>
      </c>
      <c r="C69" s="43">
        <f t="shared" si="23"/>
        <v>4119.0148250787361</v>
      </c>
      <c r="D69" s="43"/>
      <c r="E69" s="43"/>
      <c r="F69" s="43"/>
      <c r="G69" s="43"/>
      <c r="H69" s="43"/>
      <c r="I69" s="45">
        <f t="shared" si="24"/>
        <v>7422.093865549421</v>
      </c>
      <c r="J69" s="45"/>
      <c r="K69" s="45"/>
      <c r="L69" s="45"/>
      <c r="M69" s="45"/>
      <c r="N69" s="46"/>
    </row>
    <row r="70" spans="1:14" x14ac:dyDescent="0.25">
      <c r="A70" s="40"/>
      <c r="B70" s="41" t="s">
        <v>53</v>
      </c>
      <c r="C70" s="43">
        <f t="shared" si="23"/>
        <v>3585.5697627593072</v>
      </c>
      <c r="D70" s="43"/>
      <c r="E70" s="43"/>
      <c r="F70" s="43"/>
      <c r="G70" s="43"/>
      <c r="H70" s="43"/>
      <c r="I70" s="45">
        <f t="shared" si="24"/>
        <v>6253.3311401199544</v>
      </c>
      <c r="J70" s="45"/>
      <c r="K70" s="45"/>
      <c r="L70" s="45"/>
      <c r="M70" s="45"/>
      <c r="N70" s="46"/>
    </row>
    <row r="71" spans="1:14" ht="18.75" x14ac:dyDescent="0.3">
      <c r="A71" s="48" t="s">
        <v>81</v>
      </c>
      <c r="B71" s="41"/>
      <c r="C71" s="43"/>
      <c r="D71" s="43"/>
      <c r="E71" s="43"/>
      <c r="F71" s="43"/>
      <c r="G71" s="43"/>
      <c r="H71" s="43"/>
      <c r="I71" s="49"/>
      <c r="J71" s="49"/>
      <c r="K71" s="49"/>
      <c r="L71" s="49"/>
      <c r="M71" s="49"/>
      <c r="N71" s="50"/>
    </row>
    <row r="72" spans="1:14" ht="18.75" x14ac:dyDescent="0.3">
      <c r="A72" s="70" t="s">
        <v>52</v>
      </c>
      <c r="B72" s="41"/>
      <c r="C72" s="43"/>
      <c r="D72" s="43"/>
      <c r="E72" s="43"/>
      <c r="F72" s="71" t="s">
        <v>53</v>
      </c>
      <c r="G72" s="43"/>
      <c r="H72" s="43"/>
      <c r="I72" s="49"/>
      <c r="J72" s="49"/>
      <c r="K72" s="49"/>
      <c r="L72" s="49"/>
      <c r="M72" s="49"/>
      <c r="N72" s="50"/>
    </row>
    <row r="73" spans="1:14" x14ac:dyDescent="0.25">
      <c r="A73" s="51" t="s">
        <v>66</v>
      </c>
      <c r="B73" s="52"/>
      <c r="C73" s="53"/>
      <c r="D73" s="53"/>
      <c r="E73" s="53"/>
      <c r="F73" s="54" t="s">
        <v>67</v>
      </c>
      <c r="G73" s="53"/>
      <c r="H73" s="53"/>
      <c r="I73" s="53"/>
      <c r="J73" s="43"/>
      <c r="K73" s="43"/>
      <c r="L73" s="43"/>
      <c r="M73" s="43"/>
      <c r="N73" s="55"/>
    </row>
    <row r="74" spans="1:14" x14ac:dyDescent="0.25">
      <c r="A74" s="56" t="s">
        <v>68</v>
      </c>
      <c r="B74" s="57"/>
      <c r="C74" s="43"/>
      <c r="D74" s="43"/>
      <c r="E74" s="43"/>
      <c r="F74" s="57" t="s">
        <v>68</v>
      </c>
      <c r="G74" s="43"/>
      <c r="H74" s="43"/>
      <c r="I74" s="43"/>
      <c r="J74" s="43"/>
      <c r="K74" s="43"/>
      <c r="L74" s="43"/>
      <c r="M74" s="43"/>
      <c r="N74" s="55"/>
    </row>
    <row r="75" spans="1:14" x14ac:dyDescent="0.25">
      <c r="A75" s="47" t="s">
        <v>83</v>
      </c>
      <c r="B75" s="57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55"/>
    </row>
    <row r="76" spans="1:14" x14ac:dyDescent="0.25">
      <c r="A76" s="40"/>
      <c r="B76" s="57" t="s">
        <v>60</v>
      </c>
      <c r="C76" s="43">
        <f>(((I51-I50)-(C51-C50))/C50)*100</f>
        <v>84.295803467558102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55"/>
    </row>
    <row r="77" spans="1:14" x14ac:dyDescent="0.25">
      <c r="A77" s="40"/>
      <c r="B77" s="57" t="s">
        <v>61</v>
      </c>
      <c r="C77" s="43">
        <f>(((I52-I50)-(C52-C50))/C50)*100</f>
        <v>-10.636045661225287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55"/>
    </row>
    <row r="78" spans="1:14" x14ac:dyDescent="0.25">
      <c r="A78" s="47" t="s">
        <v>84</v>
      </c>
      <c r="B78" s="57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55"/>
    </row>
    <row r="79" spans="1:14" x14ac:dyDescent="0.25">
      <c r="A79" s="40"/>
      <c r="B79" s="57" t="s">
        <v>60</v>
      </c>
      <c r="C79" s="43">
        <f>(((I54-I53)-(C54-C53))/C53)*100</f>
        <v>102.04742886739662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55"/>
    </row>
    <row r="80" spans="1:14" x14ac:dyDescent="0.25">
      <c r="A80" s="40"/>
      <c r="B80" s="57" t="s">
        <v>61</v>
      </c>
      <c r="C80" s="43">
        <f>(((I55-I53)-(C55-C53))/C53)*100</f>
        <v>-17.341494385408083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55"/>
    </row>
    <row r="81" spans="1:14" x14ac:dyDescent="0.25">
      <c r="A81" s="47" t="s">
        <v>85</v>
      </c>
      <c r="B81" s="57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55"/>
    </row>
    <row r="82" spans="1:14" x14ac:dyDescent="0.25">
      <c r="A82" s="40"/>
      <c r="B82" s="57" t="s">
        <v>60</v>
      </c>
      <c r="C82" s="43">
        <f>(((I57-I56)-(C57-C56))/C56)*100</f>
        <v>116.62627565996519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55"/>
    </row>
    <row r="83" spans="1:14" x14ac:dyDescent="0.25">
      <c r="A83" s="40"/>
      <c r="B83" s="57" t="s">
        <v>61</v>
      </c>
      <c r="C83" s="43">
        <f>(((I58-I56)-(C58-C56))/C56)*100</f>
        <v>-28.201197699665009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55"/>
    </row>
    <row r="84" spans="1:14" x14ac:dyDescent="0.25">
      <c r="A84" s="47" t="s">
        <v>86</v>
      </c>
      <c r="B84" s="57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55"/>
    </row>
    <row r="85" spans="1:14" x14ac:dyDescent="0.25">
      <c r="A85" s="40"/>
      <c r="B85" s="57" t="s">
        <v>60</v>
      </c>
      <c r="C85" s="43">
        <f>(((I60-I59)-(C60-C59))/C59)*100</f>
        <v>95.807573468219047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55"/>
    </row>
    <row r="86" spans="1:14" x14ac:dyDescent="0.25">
      <c r="A86" s="40"/>
      <c r="B86" s="57" t="s">
        <v>61</v>
      </c>
      <c r="C86" s="43">
        <f>(((I61-I59)-(C61-C59))/C59)*100</f>
        <v>-20.207265932798389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55"/>
    </row>
    <row r="87" spans="1:14" x14ac:dyDescent="0.25">
      <c r="A87" s="47" t="s">
        <v>87</v>
      </c>
      <c r="B87" s="57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55"/>
    </row>
    <row r="88" spans="1:14" x14ac:dyDescent="0.25">
      <c r="A88" s="40"/>
      <c r="B88" s="57" t="s">
        <v>60</v>
      </c>
      <c r="C88" s="43">
        <f>(((I63-I62)-(C63-C62))/C62)*100</f>
        <v>122.13830073471081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55"/>
    </row>
    <row r="89" spans="1:14" x14ac:dyDescent="0.25">
      <c r="A89" s="40"/>
      <c r="B89" s="57" t="s">
        <v>61</v>
      </c>
      <c r="C89" s="43">
        <f>(((I64-I62)-(C64-C62))/C62)*100</f>
        <v>-15.327170420668926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55"/>
    </row>
    <row r="90" spans="1:14" x14ac:dyDescent="0.25">
      <c r="A90" s="47" t="s">
        <v>88</v>
      </c>
      <c r="B90" s="57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55"/>
    </row>
    <row r="91" spans="1:14" x14ac:dyDescent="0.25">
      <c r="A91" s="40"/>
      <c r="B91" s="57" t="s">
        <v>60</v>
      </c>
      <c r="C91" s="43">
        <f>(((I66-I65)-(C66-C65))/C65)*100</f>
        <v>78.138397861896891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55"/>
    </row>
    <row r="92" spans="1:14" x14ac:dyDescent="0.25">
      <c r="A92" s="40"/>
      <c r="B92" s="57" t="s">
        <v>61</v>
      </c>
      <c r="C92" s="43">
        <f>(((I67-I65)-(C67-C65))/C65)*100</f>
        <v>-18.567345348073474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55"/>
    </row>
    <row r="93" spans="1:14" x14ac:dyDescent="0.25">
      <c r="A93" s="47" t="s">
        <v>89</v>
      </c>
      <c r="B93" s="57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55"/>
    </row>
    <row r="94" spans="1:14" x14ac:dyDescent="0.25">
      <c r="A94" s="40"/>
      <c r="B94" s="57" t="s">
        <v>60</v>
      </c>
      <c r="C94" s="43">
        <f>(((I69-I68)-(C69-C68))/C68)*100</f>
        <v>24.039967822732578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55"/>
    </row>
    <row r="95" spans="1:14" ht="15.75" thickBot="1" x14ac:dyDescent="0.3">
      <c r="A95" s="58"/>
      <c r="B95" s="59" t="s">
        <v>61</v>
      </c>
      <c r="C95" s="60">
        <f>(((I70-I68)-(C70-C68))/C68)*100</f>
        <v>9.6128392662679314</v>
      </c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1"/>
    </row>
    <row r="96" spans="1:14" ht="15.75" thickBot="1" x14ac:dyDescent="0.3">
      <c r="A96" s="43"/>
    </row>
    <row r="97" spans="1:14" ht="18.75" x14ac:dyDescent="0.3">
      <c r="A97" s="35" t="s">
        <v>91</v>
      </c>
      <c r="B97" s="72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73"/>
    </row>
    <row r="98" spans="1:14" ht="15.75" x14ac:dyDescent="0.25">
      <c r="A98" s="40"/>
      <c r="B98" s="57"/>
      <c r="C98" s="42" t="s">
        <v>45</v>
      </c>
      <c r="D98" s="43"/>
      <c r="E98" s="43"/>
      <c r="F98" s="43"/>
      <c r="G98" s="43"/>
      <c r="H98" s="43"/>
      <c r="I98" s="44" t="s">
        <v>46</v>
      </c>
      <c r="J98" s="43"/>
      <c r="K98" s="43"/>
      <c r="L98" s="43"/>
      <c r="M98" s="43"/>
      <c r="N98" s="55"/>
    </row>
    <row r="99" spans="1:14" x14ac:dyDescent="0.25">
      <c r="A99" s="47" t="s">
        <v>92</v>
      </c>
      <c r="B99" s="41" t="s">
        <v>51</v>
      </c>
      <c r="C99" s="43">
        <f>C21/C3</f>
        <v>6.2225498668454712E-3</v>
      </c>
      <c r="D99" s="43">
        <f t="shared" ref="D99:N99" si="25">D21/D3</f>
        <v>4.1809786784161654E-3</v>
      </c>
      <c r="E99" s="43">
        <f t="shared" si="25"/>
        <v>3.6710278982398977E-3</v>
      </c>
      <c r="F99" s="43">
        <f t="shared" si="25"/>
        <v>2.8404749885139646E-3</v>
      </c>
      <c r="G99" s="43">
        <f t="shared" si="25"/>
        <v>2.1242066023384725E-3</v>
      </c>
      <c r="H99" s="43">
        <f t="shared" si="25"/>
        <v>1.7730732722251511E-3</v>
      </c>
      <c r="I99" s="45">
        <f t="shared" si="25"/>
        <v>1.2363507779349365E-3</v>
      </c>
      <c r="J99" s="45">
        <f t="shared" si="25"/>
        <v>1.8139953469869135E-3</v>
      </c>
      <c r="K99" s="45">
        <f t="shared" si="25"/>
        <v>1.8945615796813694E-3</v>
      </c>
      <c r="L99" s="45">
        <f t="shared" si="25"/>
        <v>2.127810186565683E-3</v>
      </c>
      <c r="M99" s="45">
        <f t="shared" si="25"/>
        <v>2.9070449663772418E-3</v>
      </c>
      <c r="N99" s="46">
        <f t="shared" si="25"/>
        <v>2.6635037359508617E-3</v>
      </c>
    </row>
    <row r="100" spans="1:14" x14ac:dyDescent="0.25">
      <c r="A100" s="40"/>
      <c r="B100" s="41" t="s">
        <v>52</v>
      </c>
      <c r="C100" s="43">
        <f>C22/C4</f>
        <v>3.133262107805377E-3</v>
      </c>
      <c r="D100" s="43">
        <f t="shared" ref="D100:N100" si="26">D22/D4</f>
        <v>3.7953361874310159E-3</v>
      </c>
      <c r="E100" s="43">
        <f t="shared" si="26"/>
        <v>4.2510606389486354E-3</v>
      </c>
      <c r="F100" s="43">
        <f t="shared" si="26"/>
        <v>4.2024252290006709E-3</v>
      </c>
      <c r="G100" s="43">
        <f t="shared" si="26"/>
        <v>4.5581596303507343E-3</v>
      </c>
      <c r="H100" s="43">
        <f t="shared" si="26"/>
        <v>4.6425879959459872E-3</v>
      </c>
      <c r="I100" s="45">
        <f t="shared" si="26"/>
        <v>3.1799547395732972E-3</v>
      </c>
      <c r="J100" s="45">
        <f t="shared" si="26"/>
        <v>4.1815573066975959E-3</v>
      </c>
      <c r="K100" s="45">
        <f t="shared" si="26"/>
        <v>4.6266965632870121E-3</v>
      </c>
      <c r="L100" s="45">
        <f t="shared" si="26"/>
        <v>4.7922288985313135E-3</v>
      </c>
      <c r="M100" s="45">
        <f t="shared" si="26"/>
        <v>4.4804707243308482E-3</v>
      </c>
      <c r="N100" s="46">
        <f t="shared" si="26"/>
        <v>4.2368100684786261E-3</v>
      </c>
    </row>
    <row r="101" spans="1:14" x14ac:dyDescent="0.25">
      <c r="A101" s="40"/>
      <c r="B101" s="41" t="s">
        <v>53</v>
      </c>
      <c r="C101" s="43">
        <f t="shared" ref="C101:N101" si="27">C23/C5</f>
        <v>3.4226059914359607E-3</v>
      </c>
      <c r="D101" s="43">
        <f t="shared" si="27"/>
        <v>3.4384124490557692E-3</v>
      </c>
      <c r="E101" s="43">
        <f t="shared" si="27"/>
        <v>2.8289915658595496E-3</v>
      </c>
      <c r="F101" s="43">
        <f t="shared" si="27"/>
        <v>2.8487693791799168E-3</v>
      </c>
      <c r="G101" s="43">
        <f t="shared" si="27"/>
        <v>2.31891665384746E-3</v>
      </c>
      <c r="H101" s="43">
        <f t="shared" si="27"/>
        <v>2.7702210311068283E-3</v>
      </c>
      <c r="I101" s="45">
        <f t="shared" si="27"/>
        <v>1.4305808854586182E-3</v>
      </c>
      <c r="J101" s="45">
        <f t="shared" si="27"/>
        <v>1.2293441216166675E-3</v>
      </c>
      <c r="K101" s="45">
        <f t="shared" si="27"/>
        <v>1.0953856975613298E-3</v>
      </c>
      <c r="L101" s="45">
        <f t="shared" si="27"/>
        <v>9.4519612956756277E-4</v>
      </c>
      <c r="M101" s="45">
        <f t="shared" si="27"/>
        <v>9.4006055601759053E-4</v>
      </c>
      <c r="N101" s="46">
        <f t="shared" si="27"/>
        <v>8.9712021327498378E-4</v>
      </c>
    </row>
    <row r="102" spans="1:14" x14ac:dyDescent="0.25">
      <c r="A102" s="47" t="s">
        <v>93</v>
      </c>
      <c r="B102" s="41" t="s">
        <v>51</v>
      </c>
      <c r="C102" s="43">
        <f>C21/C6</f>
        <v>3.0503077332778916E-2</v>
      </c>
      <c r="D102" s="43">
        <f t="shared" ref="D102:N102" si="28">D21/D6</f>
        <v>1.8718637653208112E-2</v>
      </c>
      <c r="E102" s="43">
        <f t="shared" si="28"/>
        <v>1.8037871374077374E-2</v>
      </c>
      <c r="F102" s="43">
        <f t="shared" si="28"/>
        <v>1.4455731594217393E-2</v>
      </c>
      <c r="G102" s="43">
        <f t="shared" si="28"/>
        <v>1.296742133354121E-2</v>
      </c>
      <c r="H102" s="43">
        <f t="shared" si="28"/>
        <v>1.0135271818468171E-2</v>
      </c>
      <c r="I102" s="45">
        <f t="shared" si="28"/>
        <v>6.2261394934970031E-3</v>
      </c>
      <c r="J102" s="45">
        <f t="shared" si="28"/>
        <v>7.6099618793775657E-3</v>
      </c>
      <c r="K102" s="45">
        <f t="shared" si="28"/>
        <v>7.1057712222490459E-3</v>
      </c>
      <c r="L102" s="45">
        <f t="shared" si="28"/>
        <v>9.5713189413387679E-3</v>
      </c>
      <c r="M102" s="45">
        <f t="shared" si="28"/>
        <v>1.1737973588810824E-2</v>
      </c>
      <c r="N102" s="46">
        <f t="shared" si="28"/>
        <v>1.3886891011567672E-2</v>
      </c>
    </row>
    <row r="103" spans="1:14" x14ac:dyDescent="0.25">
      <c r="A103" s="40"/>
      <c r="B103" s="41" t="s">
        <v>52</v>
      </c>
      <c r="C103" s="43">
        <f t="shared" ref="C103:N103" si="29">C22/C7</f>
        <v>2.4204255467362237E-2</v>
      </c>
      <c r="D103" s="43">
        <f t="shared" si="29"/>
        <v>2.4203527716632537E-2</v>
      </c>
      <c r="E103" s="43">
        <f t="shared" si="29"/>
        <v>2.3084732645682605E-2</v>
      </c>
      <c r="F103" s="43">
        <f t="shared" si="29"/>
        <v>2.962606185908968E-2</v>
      </c>
      <c r="G103" s="43">
        <f t="shared" si="29"/>
        <v>2.6382160668661898E-2</v>
      </c>
      <c r="H103" s="43">
        <f t="shared" si="29"/>
        <v>3.3284521905854521E-2</v>
      </c>
      <c r="I103" s="45">
        <f t="shared" si="29"/>
        <v>2.046223628375643E-2</v>
      </c>
      <c r="J103" s="45">
        <f t="shared" si="29"/>
        <v>2.3743641937712612E-2</v>
      </c>
      <c r="K103" s="45">
        <f t="shared" si="29"/>
        <v>2.8418596852442041E-2</v>
      </c>
      <c r="L103" s="45">
        <f t="shared" si="29"/>
        <v>2.5028726716258155E-2</v>
      </c>
      <c r="M103" s="45">
        <f t="shared" si="29"/>
        <v>2.9006587776886517E-2</v>
      </c>
      <c r="N103" s="46">
        <f t="shared" si="29"/>
        <v>2.4576920508091005E-2</v>
      </c>
    </row>
    <row r="104" spans="1:14" x14ac:dyDescent="0.25">
      <c r="A104" s="40"/>
      <c r="B104" s="41" t="s">
        <v>53</v>
      </c>
      <c r="C104" s="43">
        <f t="shared" ref="C104:N104" si="30">C23/C8</f>
        <v>2.1422938882345373E-2</v>
      </c>
      <c r="D104" s="43">
        <f t="shared" si="30"/>
        <v>2.062837437042617E-2</v>
      </c>
      <c r="E104" s="43">
        <f t="shared" si="30"/>
        <v>1.6441660050398703E-2</v>
      </c>
      <c r="F104" s="43">
        <f t="shared" si="30"/>
        <v>2.1507508272557565E-2</v>
      </c>
      <c r="G104" s="43">
        <f t="shared" si="30"/>
        <v>1.6090638899266468E-2</v>
      </c>
      <c r="H104" s="43">
        <f t="shared" si="30"/>
        <v>1.8725450149292701E-2</v>
      </c>
      <c r="I104" s="45">
        <f t="shared" si="30"/>
        <v>8.4007930551785442E-3</v>
      </c>
      <c r="J104" s="45">
        <f t="shared" si="30"/>
        <v>4.6677709887575167E-3</v>
      </c>
      <c r="K104" s="45">
        <f t="shared" si="30"/>
        <v>5.8116435966000697E-3</v>
      </c>
      <c r="L104" s="45">
        <f t="shared" si="30"/>
        <v>4.820920429598979E-3</v>
      </c>
      <c r="M104" s="45">
        <f t="shared" si="30"/>
        <v>5.8325424046841105E-3</v>
      </c>
      <c r="N104" s="46">
        <f t="shared" si="30"/>
        <v>5.2728636855608494E-3</v>
      </c>
    </row>
    <row r="105" spans="1:14" x14ac:dyDescent="0.25">
      <c r="A105" s="47" t="s">
        <v>94</v>
      </c>
      <c r="B105" s="41" t="s">
        <v>51</v>
      </c>
      <c r="C105" s="43">
        <f>C21/C9</f>
        <v>9.4845939309063654E-2</v>
      </c>
      <c r="D105" s="43">
        <f t="shared" ref="D105:N105" si="31">D21/D9</f>
        <v>5.7227766887082192E-2</v>
      </c>
      <c r="E105" s="43">
        <f t="shared" si="31"/>
        <v>6.4535053989081118E-2</v>
      </c>
      <c r="F105" s="43">
        <f t="shared" si="31"/>
        <v>4.8482662998558586E-2</v>
      </c>
      <c r="G105" s="43">
        <f t="shared" si="31"/>
        <v>4.6296912781152416E-2</v>
      </c>
      <c r="H105" s="43">
        <f t="shared" si="31"/>
        <v>3.7866185304934921E-2</v>
      </c>
      <c r="I105" s="45">
        <f t="shared" si="31"/>
        <v>2.9100424849511052E-2</v>
      </c>
      <c r="J105" s="45">
        <f t="shared" si="31"/>
        <v>3.2427161829909977E-2</v>
      </c>
      <c r="K105" s="45">
        <f t="shared" si="31"/>
        <v>2.992149439781356E-2</v>
      </c>
      <c r="L105" s="45">
        <f t="shared" si="31"/>
        <v>4.2768583601154916E-2</v>
      </c>
      <c r="M105" s="45">
        <f t="shared" si="31"/>
        <v>5.5848604244694129E-2</v>
      </c>
      <c r="N105" s="46">
        <f t="shared" si="31"/>
        <v>6.3564723994080807E-2</v>
      </c>
    </row>
    <row r="106" spans="1:14" x14ac:dyDescent="0.25">
      <c r="A106" s="40"/>
      <c r="B106" s="41" t="s">
        <v>52</v>
      </c>
      <c r="C106" s="43">
        <f t="shared" ref="C106:N106" si="32">C22/C10</f>
        <v>9.5466745529053362E-2</v>
      </c>
      <c r="D106" s="43">
        <f t="shared" si="32"/>
        <v>9.0237742780026359E-2</v>
      </c>
      <c r="E106" s="43">
        <f t="shared" si="32"/>
        <v>9.2434678278004681E-2</v>
      </c>
      <c r="F106" s="43">
        <f t="shared" si="32"/>
        <v>9.5615749078026405E-2</v>
      </c>
      <c r="G106" s="43">
        <f t="shared" si="32"/>
        <v>0.10478389592769412</v>
      </c>
      <c r="H106" s="43">
        <f t="shared" si="32"/>
        <v>0.11841482601779657</v>
      </c>
      <c r="I106" s="45">
        <f t="shared" si="32"/>
        <v>9.1147309444111924E-2</v>
      </c>
      <c r="J106" s="45">
        <f t="shared" si="32"/>
        <v>9.4580400619505858E-2</v>
      </c>
      <c r="K106" s="45">
        <f t="shared" si="32"/>
        <v>0.11446623314388438</v>
      </c>
      <c r="L106" s="45">
        <f t="shared" si="32"/>
        <v>0.10226237229342315</v>
      </c>
      <c r="M106" s="45">
        <f t="shared" si="32"/>
        <v>0.1066106935595824</v>
      </c>
      <c r="N106" s="46">
        <f t="shared" si="32"/>
        <v>9.8059352577896497E-2</v>
      </c>
    </row>
    <row r="107" spans="1:14" x14ac:dyDescent="0.25">
      <c r="A107" s="40"/>
      <c r="B107" s="41" t="s">
        <v>53</v>
      </c>
      <c r="C107" s="43">
        <f t="shared" ref="C107:N107" si="33">C23/C11</f>
        <v>8.7285416461433285E-2</v>
      </c>
      <c r="D107" s="43">
        <f t="shared" si="33"/>
        <v>8.0752317603076468E-2</v>
      </c>
      <c r="E107" s="43">
        <f t="shared" si="33"/>
        <v>6.7357354816356449E-2</v>
      </c>
      <c r="F107" s="43">
        <f t="shared" si="33"/>
        <v>7.7477948191471718E-2</v>
      </c>
      <c r="G107" s="43">
        <f t="shared" si="33"/>
        <v>6.4668924000913702E-2</v>
      </c>
      <c r="H107" s="43">
        <f t="shared" si="33"/>
        <v>7.7558776391889073E-2</v>
      </c>
      <c r="I107" s="45">
        <f t="shared" si="33"/>
        <v>4.4247080283103674E-2</v>
      </c>
      <c r="J107" s="45">
        <f t="shared" si="33"/>
        <v>2.6233231632230267E-2</v>
      </c>
      <c r="K107" s="45">
        <f t="shared" si="33"/>
        <v>3.423582719630075E-2</v>
      </c>
      <c r="L107" s="45">
        <f t="shared" si="33"/>
        <v>2.7782741132162024E-2</v>
      </c>
      <c r="M107" s="45">
        <f t="shared" si="33"/>
        <v>2.7372905536352573E-2</v>
      </c>
      <c r="N107" s="46">
        <f t="shared" si="33"/>
        <v>3.116934176118516E-2</v>
      </c>
    </row>
    <row r="108" spans="1:14" x14ac:dyDescent="0.25">
      <c r="A108" s="47" t="s">
        <v>95</v>
      </c>
      <c r="B108" s="41" t="s">
        <v>51</v>
      </c>
      <c r="C108" s="43">
        <f>C21/C12</f>
        <v>0.10948168421447441</v>
      </c>
      <c r="D108" s="43">
        <f t="shared" ref="D108:N108" si="34">D21/D12</f>
        <v>6.5903081177362058E-2</v>
      </c>
      <c r="E108" s="43">
        <f t="shared" si="34"/>
        <v>7.0714633149999581E-2</v>
      </c>
      <c r="F108" s="43">
        <f t="shared" si="34"/>
        <v>5.2171477491954513E-2</v>
      </c>
      <c r="G108" s="43">
        <f t="shared" si="34"/>
        <v>5.4609664789326273E-2</v>
      </c>
      <c r="H108" s="43">
        <f t="shared" si="34"/>
        <v>4.5793976942297296E-2</v>
      </c>
      <c r="I108" s="45">
        <f t="shared" si="34"/>
        <v>2.574703756061307E-2</v>
      </c>
      <c r="J108" s="45">
        <f t="shared" si="34"/>
        <v>2.7176238303397961E-2</v>
      </c>
      <c r="K108" s="45">
        <f t="shared" si="34"/>
        <v>2.7716352400285065E-2</v>
      </c>
      <c r="L108" s="45">
        <f t="shared" si="34"/>
        <v>3.6816262702740694E-2</v>
      </c>
      <c r="M108" s="45">
        <f t="shared" si="34"/>
        <v>4.5739662886730051E-2</v>
      </c>
      <c r="N108" s="46">
        <f t="shared" si="34"/>
        <v>5.5696300828537063E-2</v>
      </c>
    </row>
    <row r="109" spans="1:14" x14ac:dyDescent="0.25">
      <c r="A109" s="40"/>
      <c r="B109" s="41" t="s">
        <v>52</v>
      </c>
      <c r="C109" s="43">
        <f t="shared" ref="C109:N109" si="35">C22/C13</f>
        <v>0.1004465333331296</v>
      </c>
      <c r="D109" s="43">
        <f t="shared" si="35"/>
        <v>0.10021235426240307</v>
      </c>
      <c r="E109" s="43">
        <f t="shared" si="35"/>
        <v>0.11342895865834635</v>
      </c>
      <c r="F109" s="43">
        <f t="shared" si="35"/>
        <v>0.11650455990051126</v>
      </c>
      <c r="G109" s="43">
        <f t="shared" si="35"/>
        <v>0.12945116479832636</v>
      </c>
      <c r="H109" s="43">
        <f t="shared" si="35"/>
        <v>0.13942649817973546</v>
      </c>
      <c r="I109" s="45">
        <f t="shared" si="35"/>
        <v>8.3230483044645046E-2</v>
      </c>
      <c r="J109" s="45">
        <f t="shared" si="35"/>
        <v>9.5505383797272039E-2</v>
      </c>
      <c r="K109" s="45">
        <f t="shared" si="35"/>
        <v>0.13995468110103554</v>
      </c>
      <c r="L109" s="45">
        <f t="shared" si="35"/>
        <v>0.1025651452591733</v>
      </c>
      <c r="M109" s="45">
        <f t="shared" si="35"/>
        <v>0.1019120851308337</v>
      </c>
      <c r="N109" s="46">
        <f t="shared" si="35"/>
        <v>9.5097309054884935E-2</v>
      </c>
    </row>
    <row r="110" spans="1:14" x14ac:dyDescent="0.25">
      <c r="A110" s="40"/>
      <c r="B110" s="41" t="s">
        <v>53</v>
      </c>
      <c r="C110" s="43">
        <f t="shared" ref="C110:N110" si="36">C23/C14</f>
        <v>0.10303849649797422</v>
      </c>
      <c r="D110" s="43">
        <f t="shared" si="36"/>
        <v>9.8350702273900428E-2</v>
      </c>
      <c r="E110" s="43">
        <f t="shared" si="36"/>
        <v>7.8686264414022489E-2</v>
      </c>
      <c r="F110" s="43">
        <f t="shared" si="36"/>
        <v>8.9557191745929007E-2</v>
      </c>
      <c r="G110" s="43">
        <f t="shared" si="36"/>
        <v>6.9208839400172917E-2</v>
      </c>
      <c r="H110" s="43">
        <f t="shared" si="36"/>
        <v>9.1764005593003475E-2</v>
      </c>
      <c r="I110" s="45">
        <f t="shared" si="36"/>
        <v>4.2224586140845871E-2</v>
      </c>
      <c r="J110" s="45">
        <f t="shared" si="36"/>
        <v>3.2006253590335043E-2</v>
      </c>
      <c r="K110" s="45">
        <f t="shared" si="36"/>
        <v>3.0127123685823928E-2</v>
      </c>
      <c r="L110" s="45">
        <f t="shared" si="36"/>
        <v>2.5323048281990061E-2</v>
      </c>
      <c r="M110" s="45">
        <f t="shared" si="36"/>
        <v>2.3954676606047366E-2</v>
      </c>
      <c r="N110" s="46">
        <f t="shared" si="36"/>
        <v>2.7216485760173638E-2</v>
      </c>
    </row>
    <row r="111" spans="1:14" x14ac:dyDescent="0.25">
      <c r="A111" s="47" t="s">
        <v>96</v>
      </c>
      <c r="B111" s="41" t="s">
        <v>51</v>
      </c>
      <c r="C111" s="43">
        <f>C21/C18</f>
        <v>7.6394230051625434E-2</v>
      </c>
      <c r="D111" s="43">
        <f t="shared" ref="D111:N111" si="37">D21/D18</f>
        <v>5.4744326003433333E-2</v>
      </c>
      <c r="E111" s="43">
        <f t="shared" si="37"/>
        <v>4.9324447975936249E-2</v>
      </c>
      <c r="F111" s="43">
        <f t="shared" si="37"/>
        <v>4.0625721436147254E-2</v>
      </c>
      <c r="G111" s="43">
        <f t="shared" si="37"/>
        <v>2.9034177359100861E-2</v>
      </c>
      <c r="H111" s="43">
        <f t="shared" si="37"/>
        <v>2.3935229820799042E-2</v>
      </c>
      <c r="I111" s="45">
        <f t="shared" si="37"/>
        <v>1.5005116590413797E-2</v>
      </c>
      <c r="J111" s="45">
        <f t="shared" si="37"/>
        <v>2.5325127242328514E-2</v>
      </c>
      <c r="K111" s="45">
        <f t="shared" si="37"/>
        <v>2.9322083952552817E-2</v>
      </c>
      <c r="L111" s="45">
        <f t="shared" si="37"/>
        <v>3.0621735375785518E-2</v>
      </c>
      <c r="M111" s="45">
        <f t="shared" si="37"/>
        <v>3.7782542646204294E-2</v>
      </c>
      <c r="N111" s="46">
        <f t="shared" si="37"/>
        <v>3.6149586314318818E-2</v>
      </c>
    </row>
    <row r="112" spans="1:14" x14ac:dyDescent="0.25">
      <c r="A112" s="40"/>
      <c r="B112" s="41" t="s">
        <v>52</v>
      </c>
      <c r="C112" s="43">
        <f t="shared" ref="C112:N112" si="38">C22/C19</f>
        <v>4.216834010259065E-2</v>
      </c>
      <c r="D112" s="43">
        <f t="shared" si="38"/>
        <v>5.0343315776672906E-2</v>
      </c>
      <c r="E112" s="43">
        <f t="shared" si="38"/>
        <v>5.8103949756832661E-2</v>
      </c>
      <c r="F112" s="43">
        <f t="shared" si="38"/>
        <v>5.6847164463286887E-2</v>
      </c>
      <c r="G112" s="43">
        <f t="shared" si="38"/>
        <v>6.0833073736389673E-2</v>
      </c>
      <c r="H112" s="43">
        <f t="shared" si="38"/>
        <v>6.4239305467720373E-2</v>
      </c>
      <c r="I112" s="45">
        <f t="shared" si="38"/>
        <v>3.8644113171913311E-2</v>
      </c>
      <c r="J112" s="45">
        <f t="shared" si="38"/>
        <v>5.7231923281113505E-2</v>
      </c>
      <c r="K112" s="45">
        <f t="shared" si="38"/>
        <v>6.5368954202954452E-2</v>
      </c>
      <c r="L112" s="45">
        <f t="shared" si="38"/>
        <v>6.6207966054221482E-2</v>
      </c>
      <c r="M112" s="45">
        <f t="shared" si="38"/>
        <v>6.4109393556900651E-2</v>
      </c>
      <c r="N112" s="46">
        <f t="shared" si="38"/>
        <v>5.9364542609312898E-2</v>
      </c>
    </row>
    <row r="113" spans="1:14" x14ac:dyDescent="0.25">
      <c r="A113" s="40"/>
      <c r="B113" s="41" t="s">
        <v>53</v>
      </c>
      <c r="C113" s="43">
        <f t="shared" ref="C113:N113" si="39">C23/C20</f>
        <v>4.9508008560332349E-2</v>
      </c>
      <c r="D113" s="43">
        <f t="shared" si="39"/>
        <v>4.6533752543475276E-2</v>
      </c>
      <c r="E113" s="43">
        <f t="shared" si="39"/>
        <v>4.0287342532339378E-2</v>
      </c>
      <c r="F113" s="43">
        <f t="shared" si="39"/>
        <v>4.1588038507888891E-2</v>
      </c>
      <c r="G113" s="43">
        <f t="shared" si="39"/>
        <v>3.4256068480496754E-2</v>
      </c>
      <c r="H113" s="43">
        <f t="shared" si="39"/>
        <v>3.9888060022419534E-2</v>
      </c>
      <c r="I113" s="45">
        <f t="shared" si="39"/>
        <v>1.990345639863338E-2</v>
      </c>
      <c r="J113" s="45">
        <f t="shared" si="39"/>
        <v>1.7454935767117125E-2</v>
      </c>
      <c r="K113" s="45">
        <f t="shared" si="39"/>
        <v>1.476145464093475E-2</v>
      </c>
      <c r="L113" s="45">
        <f t="shared" si="39"/>
        <v>1.3341790534630112E-2</v>
      </c>
      <c r="M113" s="45">
        <f t="shared" si="39"/>
        <v>1.410938354426308E-2</v>
      </c>
      <c r="N113" s="46">
        <f t="shared" si="39"/>
        <v>1.3377390391904546E-2</v>
      </c>
    </row>
    <row r="114" spans="1:14" x14ac:dyDescent="0.25">
      <c r="A114" s="40"/>
      <c r="B114" s="57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55"/>
    </row>
    <row r="115" spans="1:14" ht="18.75" x14ac:dyDescent="0.3">
      <c r="A115" s="48" t="s">
        <v>97</v>
      </c>
      <c r="B115" s="57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55"/>
    </row>
    <row r="116" spans="1:14" ht="15.75" x14ac:dyDescent="0.25">
      <c r="A116" s="40"/>
      <c r="B116" s="57"/>
      <c r="C116" s="42" t="s">
        <v>45</v>
      </c>
      <c r="D116" s="43"/>
      <c r="E116" s="43"/>
      <c r="F116" s="43"/>
      <c r="G116" s="43"/>
      <c r="H116" s="43"/>
      <c r="I116" s="44" t="s">
        <v>46</v>
      </c>
      <c r="J116" s="45"/>
      <c r="K116" s="45"/>
      <c r="L116" s="45"/>
      <c r="M116" s="45"/>
      <c r="N116" s="46"/>
    </row>
    <row r="117" spans="1:14" x14ac:dyDescent="0.25">
      <c r="A117" s="47" t="s">
        <v>92</v>
      </c>
      <c r="B117" s="41" t="s">
        <v>51</v>
      </c>
      <c r="C117" s="43">
        <f>AVERAGE(C99:H99)</f>
        <v>3.4687185510965204E-3</v>
      </c>
      <c r="D117" s="43"/>
      <c r="E117" s="43"/>
      <c r="F117" s="43"/>
      <c r="G117" s="43"/>
      <c r="H117" s="43"/>
      <c r="I117" s="45">
        <f>AVERAGE(I99:N99)</f>
        <v>2.1072110989161677E-3</v>
      </c>
      <c r="J117" s="45"/>
      <c r="K117" s="45"/>
      <c r="L117" s="45"/>
      <c r="M117" s="45"/>
      <c r="N117" s="46"/>
    </row>
    <row r="118" spans="1:14" x14ac:dyDescent="0.25">
      <c r="A118" s="40"/>
      <c r="B118" s="41" t="s">
        <v>52</v>
      </c>
      <c r="C118" s="43">
        <f t="shared" ref="C118:C131" si="40">AVERAGE(C100:H100)</f>
        <v>4.0971386315804036E-3</v>
      </c>
      <c r="D118" s="43"/>
      <c r="E118" s="43"/>
      <c r="F118" s="43"/>
      <c r="G118" s="43"/>
      <c r="H118" s="43"/>
      <c r="I118" s="45">
        <f t="shared" ref="I118:I131" si="41">AVERAGE(I100:N100)</f>
        <v>4.2496197168164487E-3</v>
      </c>
      <c r="J118" s="45"/>
      <c r="K118" s="45"/>
      <c r="L118" s="45"/>
      <c r="M118" s="45"/>
      <c r="N118" s="46"/>
    </row>
    <row r="119" spans="1:14" x14ac:dyDescent="0.25">
      <c r="A119" s="40"/>
      <c r="B119" s="41" t="s">
        <v>53</v>
      </c>
      <c r="C119" s="43">
        <f>AVERAGE(C101:H101)</f>
        <v>2.9379861784142474E-3</v>
      </c>
      <c r="D119" s="43"/>
      <c r="E119" s="43"/>
      <c r="F119" s="43"/>
      <c r="G119" s="43"/>
      <c r="H119" s="43"/>
      <c r="I119" s="45">
        <f t="shared" si="41"/>
        <v>1.0896146005827921E-3</v>
      </c>
      <c r="J119" s="45"/>
      <c r="K119" s="45"/>
      <c r="L119" s="45"/>
      <c r="M119" s="45"/>
      <c r="N119" s="46"/>
    </row>
    <row r="120" spans="1:14" x14ac:dyDescent="0.25">
      <c r="A120" s="47" t="s">
        <v>93</v>
      </c>
      <c r="B120" s="41" t="s">
        <v>51</v>
      </c>
      <c r="C120" s="43">
        <f t="shared" si="40"/>
        <v>1.7469668517715198E-2</v>
      </c>
      <c r="D120" s="43"/>
      <c r="E120" s="43"/>
      <c r="F120" s="43"/>
      <c r="G120" s="43"/>
      <c r="H120" s="43"/>
      <c r="I120" s="45">
        <f t="shared" si="41"/>
        <v>9.3563426894734802E-3</v>
      </c>
      <c r="J120" s="45"/>
      <c r="K120" s="45"/>
      <c r="L120" s="45"/>
      <c r="M120" s="45"/>
      <c r="N120" s="46"/>
    </row>
    <row r="121" spans="1:14" x14ac:dyDescent="0.25">
      <c r="A121" s="40"/>
      <c r="B121" s="41" t="s">
        <v>52</v>
      </c>
      <c r="C121" s="43">
        <f t="shared" si="40"/>
        <v>2.6797543377213909E-2</v>
      </c>
      <c r="D121" s="43"/>
      <c r="E121" s="43"/>
      <c r="F121" s="43"/>
      <c r="G121" s="43"/>
      <c r="H121" s="43"/>
      <c r="I121" s="45">
        <f t="shared" si="41"/>
        <v>2.5206118345857797E-2</v>
      </c>
      <c r="J121" s="45"/>
      <c r="K121" s="45"/>
      <c r="L121" s="45"/>
      <c r="M121" s="45"/>
      <c r="N121" s="46"/>
    </row>
    <row r="122" spans="1:14" x14ac:dyDescent="0.25">
      <c r="A122" s="40"/>
      <c r="B122" s="41" t="s">
        <v>53</v>
      </c>
      <c r="C122" s="43">
        <f t="shared" si="40"/>
        <v>1.9136095104047832E-2</v>
      </c>
      <c r="D122" s="43"/>
      <c r="E122" s="43"/>
      <c r="F122" s="43"/>
      <c r="G122" s="43"/>
      <c r="H122" s="43"/>
      <c r="I122" s="45">
        <f t="shared" si="41"/>
        <v>5.8010890267300103E-3</v>
      </c>
      <c r="J122" s="45"/>
      <c r="K122" s="45"/>
      <c r="L122" s="45"/>
      <c r="M122" s="45"/>
      <c r="N122" s="46"/>
    </row>
    <row r="123" spans="1:14" x14ac:dyDescent="0.25">
      <c r="A123" s="47" t="s">
        <v>94</v>
      </c>
      <c r="B123" s="41" t="s">
        <v>51</v>
      </c>
      <c r="C123" s="43">
        <f t="shared" si="40"/>
        <v>5.8209086878312145E-2</v>
      </c>
      <c r="D123" s="43"/>
      <c r="E123" s="43"/>
      <c r="F123" s="43"/>
      <c r="G123" s="43"/>
      <c r="H123" s="43"/>
      <c r="I123" s="45">
        <f t="shared" si="41"/>
        <v>4.227183215286074E-2</v>
      </c>
      <c r="J123" s="45"/>
      <c r="K123" s="45"/>
      <c r="L123" s="45"/>
      <c r="M123" s="45"/>
      <c r="N123" s="46"/>
    </row>
    <row r="124" spans="1:14" x14ac:dyDescent="0.25">
      <c r="A124" s="40"/>
      <c r="B124" s="41" t="s">
        <v>52</v>
      </c>
      <c r="C124" s="43">
        <f t="shared" si="40"/>
        <v>9.9492272935100254E-2</v>
      </c>
      <c r="D124" s="43"/>
      <c r="E124" s="43"/>
      <c r="F124" s="43"/>
      <c r="G124" s="43"/>
      <c r="H124" s="43"/>
      <c r="I124" s="45">
        <f t="shared" si="41"/>
        <v>0.10118772693973403</v>
      </c>
      <c r="J124" s="45"/>
      <c r="K124" s="45"/>
      <c r="L124" s="45"/>
      <c r="M124" s="45"/>
      <c r="N124" s="46"/>
    </row>
    <row r="125" spans="1:14" x14ac:dyDescent="0.25">
      <c r="A125" s="40"/>
      <c r="B125" s="41" t="s">
        <v>53</v>
      </c>
      <c r="C125" s="43">
        <f t="shared" si="40"/>
        <v>7.5850122910856785E-2</v>
      </c>
      <c r="D125" s="43"/>
      <c r="E125" s="43"/>
      <c r="F125" s="43"/>
      <c r="G125" s="43"/>
      <c r="H125" s="43"/>
      <c r="I125" s="45">
        <f t="shared" si="41"/>
        <v>3.1840187923555745E-2</v>
      </c>
      <c r="J125" s="45"/>
      <c r="K125" s="45"/>
      <c r="L125" s="45"/>
      <c r="M125" s="45"/>
      <c r="N125" s="46"/>
    </row>
    <row r="126" spans="1:14" x14ac:dyDescent="0.25">
      <c r="A126" s="47" t="s">
        <v>95</v>
      </c>
      <c r="B126" s="41" t="s">
        <v>51</v>
      </c>
      <c r="C126" s="43">
        <f t="shared" si="40"/>
        <v>6.6445752960902355E-2</v>
      </c>
      <c r="D126" s="43"/>
      <c r="E126" s="43"/>
      <c r="F126" s="43"/>
      <c r="G126" s="43"/>
      <c r="H126" s="43"/>
      <c r="I126" s="45">
        <f t="shared" si="41"/>
        <v>3.6481975780383979E-2</v>
      </c>
      <c r="J126" s="45"/>
      <c r="K126" s="45"/>
      <c r="L126" s="45"/>
      <c r="M126" s="45"/>
      <c r="N126" s="46"/>
    </row>
    <row r="127" spans="1:14" x14ac:dyDescent="0.25">
      <c r="A127" s="40"/>
      <c r="B127" s="41" t="s">
        <v>52</v>
      </c>
      <c r="C127" s="43">
        <f t="shared" si="40"/>
        <v>0.1165783448554087</v>
      </c>
      <c r="D127" s="43"/>
      <c r="E127" s="43"/>
      <c r="F127" s="43"/>
      <c r="G127" s="43"/>
      <c r="H127" s="43"/>
      <c r="I127" s="45">
        <f t="shared" si="41"/>
        <v>0.10304418123130742</v>
      </c>
      <c r="J127" s="45"/>
      <c r="K127" s="45"/>
      <c r="L127" s="45"/>
      <c r="M127" s="45"/>
      <c r="N127" s="46"/>
    </row>
    <row r="128" spans="1:14" x14ac:dyDescent="0.25">
      <c r="A128" s="40"/>
      <c r="B128" s="41" t="s">
        <v>53</v>
      </c>
      <c r="C128" s="43">
        <f t="shared" si="40"/>
        <v>8.8434249987500435E-2</v>
      </c>
      <c r="D128" s="43"/>
      <c r="E128" s="43"/>
      <c r="F128" s="43"/>
      <c r="G128" s="43"/>
      <c r="H128" s="43"/>
      <c r="I128" s="45">
        <f t="shared" si="41"/>
        <v>3.0142029010869317E-2</v>
      </c>
      <c r="J128" s="45"/>
      <c r="K128" s="45"/>
      <c r="L128" s="45"/>
      <c r="M128" s="45"/>
      <c r="N128" s="46"/>
    </row>
    <row r="129" spans="1:14" x14ac:dyDescent="0.25">
      <c r="A129" s="47" t="s">
        <v>96</v>
      </c>
      <c r="B129" s="41" t="s">
        <v>51</v>
      </c>
      <c r="C129" s="43">
        <f t="shared" si="40"/>
        <v>4.567635544117369E-2</v>
      </c>
      <c r="D129" s="43"/>
      <c r="E129" s="43"/>
      <c r="F129" s="43"/>
      <c r="G129" s="43"/>
      <c r="H129" s="43"/>
      <c r="I129" s="45">
        <f t="shared" si="41"/>
        <v>2.9034365353600627E-2</v>
      </c>
      <c r="J129" s="45"/>
      <c r="K129" s="45"/>
      <c r="L129" s="45"/>
      <c r="M129" s="45"/>
      <c r="N129" s="46"/>
    </row>
    <row r="130" spans="1:14" x14ac:dyDescent="0.25">
      <c r="A130" s="40"/>
      <c r="B130" s="41" t="s">
        <v>52</v>
      </c>
      <c r="C130" s="43">
        <f t="shared" si="40"/>
        <v>5.5422524883915525E-2</v>
      </c>
      <c r="D130" s="43"/>
      <c r="E130" s="43"/>
      <c r="F130" s="43"/>
      <c r="G130" s="43"/>
      <c r="H130" s="43"/>
      <c r="I130" s="45">
        <f t="shared" si="41"/>
        <v>5.8487815479402711E-2</v>
      </c>
      <c r="J130" s="45"/>
      <c r="K130" s="45"/>
      <c r="L130" s="45"/>
      <c r="M130" s="45"/>
      <c r="N130" s="46"/>
    </row>
    <row r="131" spans="1:14" x14ac:dyDescent="0.25">
      <c r="A131" s="40"/>
      <c r="B131" s="41" t="s">
        <v>53</v>
      </c>
      <c r="C131" s="43">
        <f t="shared" si="40"/>
        <v>4.2010211774492025E-2</v>
      </c>
      <c r="D131" s="43"/>
      <c r="E131" s="43"/>
      <c r="F131" s="43"/>
      <c r="G131" s="43"/>
      <c r="H131" s="43"/>
      <c r="I131" s="45">
        <f t="shared" si="41"/>
        <v>1.5491401879580499E-2</v>
      </c>
      <c r="J131" s="45"/>
      <c r="K131" s="45"/>
      <c r="L131" s="45"/>
      <c r="M131" s="45"/>
      <c r="N131" s="46"/>
    </row>
    <row r="132" spans="1:14" x14ac:dyDescent="0.25">
      <c r="A132" s="40"/>
      <c r="B132" s="57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55"/>
    </row>
    <row r="133" spans="1:14" ht="18.75" x14ac:dyDescent="0.3">
      <c r="A133" s="48" t="s">
        <v>81</v>
      </c>
      <c r="B133" s="57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55"/>
    </row>
    <row r="134" spans="1:14" ht="18.75" x14ac:dyDescent="0.3">
      <c r="A134" s="70" t="s">
        <v>52</v>
      </c>
      <c r="B134" s="41"/>
      <c r="C134" s="43"/>
      <c r="D134" s="43"/>
      <c r="E134" s="43"/>
      <c r="F134" s="71" t="s">
        <v>53</v>
      </c>
      <c r="G134" s="43"/>
      <c r="H134" s="43"/>
      <c r="I134" s="49"/>
      <c r="J134" s="49"/>
      <c r="K134" s="43"/>
      <c r="L134" s="43"/>
      <c r="M134" s="43"/>
      <c r="N134" s="55"/>
    </row>
    <row r="135" spans="1:14" x14ac:dyDescent="0.25">
      <c r="A135" s="51" t="s">
        <v>66</v>
      </c>
      <c r="B135" s="52"/>
      <c r="C135" s="53"/>
      <c r="D135" s="53"/>
      <c r="E135" s="53"/>
      <c r="F135" s="54" t="s">
        <v>67</v>
      </c>
      <c r="G135" s="53"/>
      <c r="H135" s="53"/>
      <c r="I135" s="53"/>
      <c r="J135" s="43"/>
      <c r="K135" s="43"/>
      <c r="L135" s="43"/>
      <c r="M135" s="43"/>
      <c r="N135" s="55"/>
    </row>
    <row r="136" spans="1:14" x14ac:dyDescent="0.25">
      <c r="A136" s="56" t="s">
        <v>68</v>
      </c>
      <c r="B136" s="57"/>
      <c r="C136" s="43"/>
      <c r="D136" s="43"/>
      <c r="E136" s="43"/>
      <c r="F136" s="57" t="s">
        <v>68</v>
      </c>
      <c r="G136" s="43"/>
      <c r="H136" s="43"/>
      <c r="I136" s="43"/>
      <c r="J136" s="43"/>
      <c r="K136" s="43"/>
      <c r="L136" s="43"/>
      <c r="M136" s="43"/>
      <c r="N136" s="55"/>
    </row>
    <row r="137" spans="1:14" x14ac:dyDescent="0.25">
      <c r="A137" s="47" t="s">
        <v>92</v>
      </c>
      <c r="B137" s="57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55"/>
    </row>
    <row r="138" spans="1:14" x14ac:dyDescent="0.25">
      <c r="A138" s="40"/>
      <c r="B138" s="57" t="s">
        <v>60</v>
      </c>
      <c r="C138" s="43">
        <f>(((I118-I117)-(C118-C117))/C117)*100</f>
        <v>43.646912112191991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55"/>
    </row>
    <row r="139" spans="1:14" x14ac:dyDescent="0.25">
      <c r="A139" s="40"/>
      <c r="B139" s="57" t="s">
        <v>61</v>
      </c>
      <c r="C139" s="43">
        <f>(((I119-I117)-(C119-C117))/C117)*100</f>
        <v>-14.035849795227598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55"/>
    </row>
    <row r="140" spans="1:14" x14ac:dyDescent="0.25">
      <c r="A140" s="47" t="s">
        <v>93</v>
      </c>
      <c r="B140" s="57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55"/>
    </row>
    <row r="141" spans="1:14" x14ac:dyDescent="0.25">
      <c r="A141" s="40"/>
      <c r="B141" s="57" t="s">
        <v>60</v>
      </c>
      <c r="C141" s="43">
        <f>(((I121-I120)-(C121-C120))/C120)*100</f>
        <v>37.332710636564414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55"/>
    </row>
    <row r="142" spans="1:14" x14ac:dyDescent="0.25">
      <c r="A142" s="40"/>
      <c r="B142" s="57" t="s">
        <v>61</v>
      </c>
      <c r="C142" s="43">
        <f>(((I122-I120)-(C122-C120))/C120)*100</f>
        <v>-29.889978987185906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55"/>
    </row>
    <row r="143" spans="1:14" x14ac:dyDescent="0.25">
      <c r="A143" s="47" t="s">
        <v>94</v>
      </c>
      <c r="B143" s="57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55"/>
    </row>
    <row r="144" spans="1:14" x14ac:dyDescent="0.25">
      <c r="A144" s="40"/>
      <c r="B144" s="57" t="s">
        <v>60</v>
      </c>
      <c r="C144" s="43">
        <f>(((I124-I123)-(C124-C123))/C123)*100</f>
        <v>30.292020843664659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55"/>
    </row>
    <row r="145" spans="1:14" x14ac:dyDescent="0.25">
      <c r="A145" s="40"/>
      <c r="B145" s="57" t="s">
        <v>61</v>
      </c>
      <c r="C145" s="43">
        <f>(((I125-I123)-(C125-C123))/C123)*100</f>
        <v>-48.227315986825943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55"/>
    </row>
    <row r="146" spans="1:14" x14ac:dyDescent="0.25">
      <c r="A146" s="47" t="s">
        <v>95</v>
      </c>
      <c r="B146" s="57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55"/>
    </row>
    <row r="147" spans="1:14" x14ac:dyDescent="0.25">
      <c r="A147" s="40"/>
      <c r="B147" s="57" t="s">
        <v>60</v>
      </c>
      <c r="C147" s="43">
        <f>(((I127-I126)-(C127-C126))/C126)*100</f>
        <v>24.726356199296156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55"/>
    </row>
    <row r="148" spans="1:14" x14ac:dyDescent="0.25">
      <c r="A148" s="40"/>
      <c r="B148" s="57" t="s">
        <v>61</v>
      </c>
      <c r="C148" s="43">
        <f>(((I128-I126)-(C128-C126))/C126)*100</f>
        <v>-42.633942026033793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55"/>
    </row>
    <row r="149" spans="1:14" x14ac:dyDescent="0.25">
      <c r="A149" s="47" t="s">
        <v>96</v>
      </c>
      <c r="B149" s="57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55"/>
    </row>
    <row r="150" spans="1:14" x14ac:dyDescent="0.25">
      <c r="A150" s="40"/>
      <c r="B150" s="57" t="s">
        <v>60</v>
      </c>
      <c r="C150" s="43">
        <f>(((I130-I129)-(C130-C129))/C129)*100</f>
        <v>43.145475361844795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55"/>
    </row>
    <row r="151" spans="1:14" x14ac:dyDescent="0.25">
      <c r="A151" s="40"/>
      <c r="B151" s="57" t="s">
        <v>61</v>
      </c>
      <c r="C151" s="43">
        <f>(((I131-I129)-(C131-C129))/C129)*100</f>
        <v>-21.623484868574426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55"/>
    </row>
    <row r="152" spans="1:14" ht="15.75" thickBot="1" x14ac:dyDescent="0.3">
      <c r="A152" s="58"/>
      <c r="B152" s="59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TG profiling</vt:lpstr>
      <vt:lpstr>TG umolmg protein</vt:lpstr>
      <vt:lpstr>GPL profiling</vt:lpstr>
      <vt:lpstr>Response Figure3D</vt:lpstr>
    </vt:vector>
  </TitlesOfParts>
  <Company>Universitätsklinikum Heidelberg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Gan-Schreier, Hongying</dc:creator>
  <cp:lastModifiedBy>Chamulitrat, Walee</cp:lastModifiedBy>
  <cp:lastPrinted>2019-02-12T17:08:55Z</cp:lastPrinted>
  <dcterms:created xsi:type="dcterms:W3CDTF">2019-02-12T14:30:58Z</dcterms:created>
  <dcterms:modified xsi:type="dcterms:W3CDTF">2021-03-11T13:18:47Z</dcterms:modified>
</cp:coreProperties>
</file>